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5265" yWindow="-30" windowWidth="14430" windowHeight="12330" activeTab="4"/>
  </bookViews>
  <sheets>
    <sheet name="SOMMAIRE" sheetId="3" r:id="rId1"/>
    <sheet name="TARIF" sheetId="1" r:id="rId2"/>
    <sheet name="LISTE" sheetId="2" r:id="rId3"/>
    <sheet name="FOURNIS" sheetId="4" r:id="rId4"/>
    <sheet name="DEMANDE 2" sheetId="11" r:id="rId5"/>
  </sheets>
  <externalReferences>
    <externalReference r:id="rId6"/>
  </externalReferences>
  <definedNames>
    <definedName name="_xlnm._FilterDatabase" localSheetId="4" hidden="1">'DEMANDE 2'!$A$11:$K$11</definedName>
    <definedName name="_xlnm._FilterDatabase" localSheetId="1" hidden="1">TARIF!$A$1:$M$53</definedName>
    <definedName name="Abrasif___Sciage">TARIF!#REF!</definedName>
    <definedName name="Accastillage">TARIF!#REF!</definedName>
    <definedName name="Accessoire_câble">TARIF!#REF!</definedName>
    <definedName name="Accessoire_commercy_saf">TARIF!#REF!</definedName>
    <definedName name="Accessoire_de_circuit">TARIF!#REF!</definedName>
    <definedName name="Accessoire_de_vérin">TARIF!#REF!</definedName>
    <definedName name="Accessoire_divers">TARIF!#REF!</definedName>
    <definedName name="Accessoire_divers_de_transfert">TARIF!#REF!</definedName>
    <definedName name="Accessoire_élévateur">TARIF!#REF!</definedName>
    <definedName name="Accessoire_plasma">TARIF!#REF!</definedName>
    <definedName name="Accessoire_powermax">TARIF!#REF!</definedName>
    <definedName name="Accessoire_slice_exothermique">TARIF!#REF!</definedName>
    <definedName name="Accessoire_transporteur">TARIF!#REF!</definedName>
    <definedName name="Accessoire_tubulaire_28x30">TARIF!#REF!</definedName>
    <definedName name="Accessoire_tubulaire_35x30">TARIF!#REF!</definedName>
    <definedName name="Accessoire_tubulaire_35x40">TARIF!#REF!</definedName>
    <definedName name="Accessoire_tubulaire_50x40">TARIF!#REF!</definedName>
    <definedName name="Accessoire_tubulaire_62x55">TARIF!#REF!</definedName>
    <definedName name="Accessoire_tubulaire_70x50">TARIF!#REF!</definedName>
    <definedName name="Accessoire_tubulaire_85x70">TARIF!#REF!</definedName>
    <definedName name="Accessoire_vis_à_grain">TARIF!#REF!</definedName>
    <definedName name="Accessoires_commercy_saf">TARIF!#REF!</definedName>
    <definedName name="Accessoires_de_raccordement">TARIF!#REF!</definedName>
    <definedName name="Accessoires_portail">TARIF!#REF!</definedName>
    <definedName name="Accessoires_roulements">TARIF!#REF!</definedName>
    <definedName name="Accouplement">TARIF!#REF!</definedName>
    <definedName name="Accouplement_complet_à_flector">TARIF!#REF!</definedName>
    <definedName name="Accouplement_complet_bandage">TARIF!#REF!</definedName>
    <definedName name="Accouplement_élastique">TARIF!#REF!</definedName>
    <definedName name="Accouplement_flexacier">TARIF!#REF!</definedName>
    <definedName name="Accouplement_rigide">TARIF!#REF!</definedName>
    <definedName name="Acétylène">TARIF!#REF!</definedName>
    <definedName name="Adaptateur_diffuseur_mig">TARIF!#REF!</definedName>
    <definedName name="Adapteur">TARIF!#REF!</definedName>
    <definedName name="Adhésif___Film">TARIF!#REF!</definedName>
    <definedName name="Aération">TARIF!#REF!</definedName>
    <definedName name="Aérosol">TARIF!#REF!</definedName>
    <definedName name="Aérosol_anti_adhérent_soudure">TARIF!#REF!</definedName>
    <definedName name="Aérosol_anti_humidité">TARIF!#REF!</definedName>
    <definedName name="Aérosol_dégrippant___lubrifiant">TARIF!#REF!</definedName>
    <definedName name="Aérosol_galva">TARIF!#REF!</definedName>
    <definedName name="Aérosol_laque">TARIF!#REF!</definedName>
    <definedName name="Aérosol_nettoyant___dégraissant">TARIF!#REF!</definedName>
    <definedName name="Aérosol_peinture">TARIF!#REF!</definedName>
    <definedName name="Aérosol_refroidisseur">TARIF!#REF!</definedName>
    <definedName name="Agrafe_inox">TARIF!#REF!</definedName>
    <definedName name="Aimant">TARIF!#REF!</definedName>
    <definedName name="Air_comprimée">TARIF!#REF!</definedName>
    <definedName name="Allumeur">TARIF!#REF!</definedName>
    <definedName name="Amortisseur_palier">TARIF!#REF!</definedName>
    <definedName name="Anneau">TARIF!#REF!</definedName>
    <definedName name="Anneau_à_souder_H_noir">TARIF!#REF!</definedName>
    <definedName name="Anneau_à_souder_L_noir">TARIF!#REF!</definedName>
    <definedName name="Anneau_à_visser_femelle">TARIF!#REF!</definedName>
    <definedName name="Anneau_à_visser_mâle">TARIF!#REF!</definedName>
    <definedName name="Anneau_levage_à_souder">TARIF!#REF!</definedName>
    <definedName name="Anneau_levage_à_visser">TARIF!#REF!</definedName>
    <definedName name="Arcal_mag">TARIF!#REF!</definedName>
    <definedName name="Arcal_tig_mig">TARIF!#REF!</definedName>
    <definedName name="Armurite">TARIF!#REF!</definedName>
    <definedName name="ARTICLES">TARIF!$A$2:$M$53</definedName>
    <definedName name="Aspiration_industrielle">TARIF!#REF!</definedName>
    <definedName name="Atelier">TARIF!#REF!</definedName>
    <definedName name="Attache_caillebotis">TARIF!#REF!</definedName>
    <definedName name="Attache_capot_jadet">TARIF!#REF!</definedName>
    <definedName name="Attache_rapide">TARIF!#REF!</definedName>
    <definedName name="Attache_rapide_double__maillon_jonction">TARIF!#REF!</definedName>
    <definedName name="Attache_rapide_simple__maillon_jonction">TARIF!#REF!</definedName>
    <definedName name="Attache_rapide_triple__maillon_jonction">TARIF!#REF!</definedName>
    <definedName name="Augmentateur">TARIF!#REF!</definedName>
    <definedName name="Autre_prestation">TARIF!#REF!</definedName>
    <definedName name="Azote">TARIF!#REF!</definedName>
    <definedName name="Bague_d_arrêt___Cale">TARIF!#REF!</definedName>
    <definedName name="Bague_d_arrêt_FRB">TARIF!#REF!</definedName>
    <definedName name="Bague_d_arrêt_ZW">TARIF!#REF!</definedName>
    <definedName name="Bague_int_acier">TARIF!#REF!</definedName>
    <definedName name="Baguette_alu">TARIF!#REF!</definedName>
    <definedName name="Baguette_arc">TARIF!#REF!</definedName>
    <definedName name="Baguette_arc_inox">TARIF!#REF!</definedName>
    <definedName name="Baguette_arc_métal">TARIF!#REF!</definedName>
    <definedName name="Baguette_étain">TARIF!#REF!</definedName>
    <definedName name="Baguette_fonte">TARIF!#REF!</definedName>
    <definedName name="Baguette_rechargement___brasure">TARIF!#REF!</definedName>
    <definedName name="Baguette_tig">TARIF!#REF!</definedName>
    <definedName name="Baguette_tig_alu">TARIF!#REF!</definedName>
    <definedName name="Baguette_tig_inox">TARIF!#REF!</definedName>
    <definedName name="Baguette_tig_métal">TARIF!#REF!</definedName>
    <definedName name="Bande_toile">TARIF!#REF!</definedName>
    <definedName name="Bardage">TARIF!#REF!</definedName>
    <definedName name="Bardage_Larg_1000___3.333.38">TARIF!#REF!</definedName>
    <definedName name="Bardage_Larg_1060___426527B___4106027B">TARIF!#REF!</definedName>
    <definedName name="Bardage_Larg_1070">TARIF!#REF!</definedName>
    <definedName name="Barre">TARIF!#REF!</definedName>
    <definedName name="Barre_alu">TARIF!#REF!</definedName>
    <definedName name="Barre_galva">TARIF!#REF!</definedName>
    <definedName name="Barre_inox">TARIF!#REF!</definedName>
    <definedName name="Bicône">TARIF!#REF!</definedName>
    <definedName name="Bobine">TARIF!#REF!</definedName>
    <definedName name="Bobine_type_430">TARIF!#REF!</definedName>
    <definedName name="Bobine_type_76">TARIF!#REF!</definedName>
    <definedName name="Bobine_type_76___iso_cnomo">TARIF!#REF!</definedName>
    <definedName name="Bobine_type_77_LPP___VDMA_02">TARIF!#REF!</definedName>
    <definedName name="Bobine_type_atex">TARIF!#REF!</definedName>
    <definedName name="Bobine_type_P2FC">TARIF!#REF!</definedName>
    <definedName name="Boîte_de_chute">TARIF!#REF!</definedName>
    <definedName name="Boîte_diverse">TARIF!#REF!</definedName>
    <definedName name="Bouchon_Alu">TARIF!#REF!</definedName>
    <definedName name="Bouchon_coiffe_tig">TARIF!#REF!</definedName>
    <definedName name="Bouchon_galva">TARIF!#REF!</definedName>
    <definedName name="Bouchon_Insert_tarraudé">TARIF!#REF!</definedName>
    <definedName name="Bouchon_mécanique_hexagonal_inox">TARIF!#REF!</definedName>
    <definedName name="Bouchon_N°290_tête_carrée_mâle_fonte_galva">TARIF!#REF!</definedName>
    <definedName name="Bouchon_N°300_tête_carrée_femelle_fonte_galva">TARIF!#REF!</definedName>
    <definedName name="Bouchon_noir">TARIF!#REF!</definedName>
    <definedName name="Boule_bakélite">TARIF!#REF!</definedName>
    <definedName name="Boulon_poëlier">TARIF!#REF!</definedName>
    <definedName name="Boulon_tête_hexagonale">TARIF!#REF!</definedName>
    <definedName name="Boulon_tête_ronde_collet_carré">TARIF!#REF!</definedName>
    <definedName name="BOULONNERIE___FIXATION_ACIER">TARIF!$B$2</definedName>
    <definedName name="BOULONNERIE___FIXATION_INOX">TARIF!#REF!</definedName>
    <definedName name="Boulonnerie_à_godets">TARIF!#REF!</definedName>
    <definedName name="Boulonnerie_à_godets_acier">TARIF!#REF!</definedName>
    <definedName name="Boulonnerie_à_godets_inox">TARIF!#REF!</definedName>
    <definedName name="Bouton">TARIF!#REF!</definedName>
    <definedName name="Bride">TARIF!#REF!</definedName>
    <definedName name="Bride_à_collerette_noire">TARIF!#REF!</definedName>
    <definedName name="Bride_circulaire">TARIF!#REF!</definedName>
    <definedName name="Bride_circulaire_galva">TARIF!#REF!</definedName>
    <definedName name="Bride_de_suspension_galva">TARIF!#REF!</definedName>
    <definedName name="Bride_de_suspension_série_légère">TARIF!#REF!</definedName>
    <definedName name="Bride_de_suspension_série_lourde">TARIF!#REF!</definedName>
    <definedName name="Bride_galva">TARIF!#REF!</definedName>
    <definedName name="Bride_noire">TARIF!#REF!</definedName>
    <definedName name="Bride_plate_noire">TARIF!#REF!</definedName>
    <definedName name="Bride_point_bleu_tournant_inox">TARIF!#REF!</definedName>
    <definedName name="Brosse_circulaire">TARIF!#REF!</definedName>
    <definedName name="Brosse_nylon">TARIF!#REF!</definedName>
    <definedName name="Buse_mig">TARIF!#REF!</definedName>
    <definedName name="Buse_tête_de_coupe">TARIF!#REF!</definedName>
    <definedName name="Buse_tig">TARIF!#REF!</definedName>
    <definedName name="Butée">TARIF!#REF!</definedName>
    <definedName name="Butée_à_bille">TARIF!#REF!</definedName>
    <definedName name="Butée_antivibratoire">TARIF!#REF!</definedName>
    <definedName name="Câble">TARIF!#REF!</definedName>
    <definedName name="Câble_galva">TARIF!#REF!</definedName>
    <definedName name="Câble_inox">TARIF!#REF!</definedName>
    <definedName name="Cadenas">TARIF!#REF!</definedName>
    <definedName name="Caillebotis">TARIF!#REF!</definedName>
    <definedName name="Caillebotis___grillage_inox">TARIF!#REF!</definedName>
    <definedName name="Caillebotis___grille_galva">TARIF!#REF!</definedName>
    <definedName name="Caillebotis_inox">TARIF!#REF!</definedName>
    <definedName name="Caoutchouc">TARIF!#REF!</definedName>
    <definedName name="Caoutchouc_SBR">TARIF!#REF!</definedName>
    <definedName name="Capteur__détecteur_magnétique">TARIF!#REF!</definedName>
    <definedName name="Carré_inox">TARIF!#REF!</definedName>
    <definedName name="Carré_noir">TARIF!#REF!</definedName>
    <definedName name="Cavalier_prélaqué">TARIF!#REF!</definedName>
    <definedName name="Chaîne">TARIF!#REF!</definedName>
    <definedName name="Chaîne_à_douille">TARIF!#REF!</definedName>
    <definedName name="Chaîne_agricole_et_accessoires__axe_creux">TARIF!#REF!</definedName>
    <definedName name="Chaîne_double">TARIF!#REF!</definedName>
    <definedName name="Chaîne_simple">TARIF!#REF!</definedName>
    <definedName name="Chaine_transmission">TARIF!#REF!</definedName>
    <definedName name="Chaîne_transmission_à_rouleaux_double">TARIF!#REF!</definedName>
    <definedName name="Chaîne_transmission_à_rouleaux_simple">TARIF!#REF!</definedName>
    <definedName name="Chaîne_transmission_à_rouleaux_triple">TARIF!#REF!</definedName>
    <definedName name="Chaîne_triple">TARIF!#REF!</definedName>
    <definedName name="Chalumeau">TARIF!#REF!</definedName>
    <definedName name="Chantier">TARIF!#REF!</definedName>
    <definedName name="Chape">TARIF!#REF!</definedName>
    <definedName name="Chape___ressort">TARIF!#REF!</definedName>
    <definedName name="Chape_arrière">TARIF!#REF!</definedName>
    <definedName name="Chape_arrière_femelle_cnomo">TARIF!#REF!</definedName>
    <definedName name="Chape_arrière_femelle_iso_alu_MP3">TARIF!#REF!</definedName>
    <definedName name="Chape_arrière_mâle_iso_alu_MP4__tenon">TARIF!#REF!</definedName>
    <definedName name="Chape_tige">TARIF!#REF!</definedName>
    <definedName name="Chape_tige_femelle_cnomo">TARIF!#REF!</definedName>
    <definedName name="Chape_tige_femelle_iso">TARIF!#REF!</definedName>
    <definedName name="Chariot_télescopique">TARIF!#REF!</definedName>
    <definedName name="Charnière">TARIF!#REF!</definedName>
    <definedName name="Chevillage___scellement_chimique">TARIF!$B$3</definedName>
    <definedName name="Chevillage___scellement_inox">TARIF!#REF!</definedName>
    <definedName name="Cheville_expansion_à_frapper">TARIF!$B$9</definedName>
    <definedName name="Cheville_nylon">TARIF!$B$4</definedName>
    <definedName name="Circlips">TARIF!#REF!</definedName>
    <definedName name="Circlips___segment___jonc_d_arrêt">TARIF!#REF!</definedName>
    <definedName name="Civilité">OFFSET(LISTE!$C$1,1,,COUNTA(LISTE!$C:$C))</definedName>
    <definedName name="Clapet">TARIF!#REF!</definedName>
    <definedName name="Clapet_inox">TARIF!#REF!</definedName>
    <definedName name="Clapet_laiton">TARIF!#REF!</definedName>
    <definedName name="Clapet_non_retour_fonte_epoxy">TARIF!#REF!</definedName>
    <definedName name="Clé_ensachoir">TARIF!#REF!</definedName>
    <definedName name="Clef_arrêtoir_d_axe">TARIF!#REF!</definedName>
    <definedName name="Coffret_gaz">TARIF!#REF!</definedName>
    <definedName name="Coffret_goupilles">TARIF!#REF!</definedName>
    <definedName name="Colle">TARIF!#REF!</definedName>
    <definedName name="Colle___Mastic">TARIF!#REF!</definedName>
    <definedName name="Colle_diverse">TARIF!#REF!</definedName>
    <definedName name="Colle_élastomère_caoutchouc">TARIF!#REF!</definedName>
    <definedName name="Colle_freinage_filetage">TARIF!#REF!</definedName>
    <definedName name="Colle_PVC">TARIF!#REF!</definedName>
    <definedName name="Colle_roulement">TARIF!#REF!</definedName>
    <definedName name="Collerette">TARIF!#REF!</definedName>
    <definedName name="Collerette_à_souder">TARIF!#REF!</definedName>
    <definedName name="Collerette_galva_serie_legere">TARIF!#REF!</definedName>
    <definedName name="Collerette_inox">TARIF!#REF!</definedName>
    <definedName name="Collet_mince_à_souder_inox">TARIF!#REF!</definedName>
    <definedName name="Collier_à_boulon_autobloquant">TARIF!#REF!</definedName>
    <definedName name="Collier_à_boulons">TARIF!#REF!</definedName>
    <definedName name="Collier_à_boulons_inox_légère">TARIF!#REF!</definedName>
    <definedName name="Collier_à_boulons_inox_lourde">TARIF!#REF!</definedName>
    <definedName name="Collier_atlas">TARIF!#REF!</definedName>
    <definedName name="Collier_gaine">TARIF!#REF!</definedName>
    <definedName name="Collier_inox_hexagonal">TARIF!#REF!</definedName>
    <definedName name="Collier_oreille">TARIF!#REF!</definedName>
    <definedName name="Collier_PVC">TARIF!#REF!</definedName>
    <definedName name="Collier_serflex_à_l_unité">TARIF!#REF!</definedName>
    <definedName name="Collier_serflex_bande_sans_fin">TARIF!#REF!</definedName>
    <definedName name="Collier_serrage">TARIF!#REF!</definedName>
    <definedName name="Collier_support___étrier">TARIF!#REF!</definedName>
    <definedName name="Conduit">TARIF!#REF!</definedName>
    <definedName name="Conduit_à_registre">TARIF!#REF!</definedName>
    <definedName name="Conduit_à_tirette_série_légère">TARIF!#REF!</definedName>
    <definedName name="Conduit_à_tirette_série_lourde">TARIF!#REF!</definedName>
    <definedName name="Conduit_CVAR">TARIF!#REF!</definedName>
    <definedName name="Conduit_double_série_légère">TARIF!#REF!</definedName>
    <definedName name="Conduit_double_série_lourde">TARIF!#REF!</definedName>
    <definedName name="Conduit_droit">TARIF!#REF!</definedName>
    <definedName name="Conduit_droit___L500">TARIF!#REF!</definedName>
    <definedName name="Conduit_droit_galva">TARIF!#REF!</definedName>
    <definedName name="Conduit_droit_L1000_à__1500">TARIF!#REF!</definedName>
    <definedName name="Conduit_droit_L2000">TARIF!#REF!</definedName>
    <definedName name="Conduit_droit_L500_à__1000">TARIF!#REF!</definedName>
    <definedName name="Conduit_galva">TARIF!#REF!</definedName>
    <definedName name="Conduit_grain">TARIF!#REF!</definedName>
    <definedName name="Conduit_inox">TARIF!#REF!</definedName>
    <definedName name="Conduit_porte_de_visite">TARIF!#REF!</definedName>
    <definedName name="Conduit_Y">TARIF!#REF!</definedName>
    <definedName name="Conduits_divers">TARIF!#REF!</definedName>
    <definedName name="Connecteur_électrique">TARIF!#REF!</definedName>
    <definedName name="Contre_chape_articulation_droite">TARIF!#REF!</definedName>
    <definedName name="Cornière_galva">TARIF!#REF!</definedName>
    <definedName name="Cornière_inox">TARIF!#REF!</definedName>
    <definedName name="Cornière_noire">TARIF!#REF!</definedName>
    <definedName name="Cornière_noire_égale">TARIF!#REF!</definedName>
    <definedName name="Cornière_noire_inégale">TARIF!#REF!</definedName>
    <definedName name="Corps_banjo_simple___50500">TARIF!#REF!</definedName>
    <definedName name="Corps_de_palier_autoaligneur">TARIF!#REF!</definedName>
    <definedName name="Corps_de_palier_semelle">TARIF!#REF!</definedName>
    <definedName name="Cosse_cœur">TARIF!#REF!</definedName>
    <definedName name="Cosse_cœur_galva">TARIF!#REF!</definedName>
    <definedName name="Cosse_cœur_inox">TARIF!#REF!</definedName>
    <definedName name="coude_15°_série_lourde">TARIF!#REF!</definedName>
    <definedName name="Coude_45°_FF_Inox_316L">TARIF!#REF!</definedName>
    <definedName name="Coude_à_15°">TARIF!#REF!</definedName>
    <definedName name="Coude_à_15°_galva">TARIF!#REF!</definedName>
    <definedName name="Coude_à_22°30">TARIF!#REF!</definedName>
    <definedName name="Coude_à_30°">TARIF!#REF!</definedName>
    <definedName name="Coude_à_30°_galva">TARIF!#REF!</definedName>
    <definedName name="Coude_à_7°30">TARIF!#REF!</definedName>
    <definedName name="Coude_à_souder_3D_90°_inox">TARIF!#REF!</definedName>
    <definedName name="Coude_à_souder_5D_90°_inox">TARIF!#REF!</definedName>
    <definedName name="Coude_amortisseur">TARIF!#REF!</definedName>
    <definedName name="Coude_anti_abrasion">TARIF!#REF!</definedName>
    <definedName name="Coude_évacuation_15°_MF">TARIF!#REF!</definedName>
    <definedName name="Coude_évacuation_30°_MF">TARIF!#REF!</definedName>
    <definedName name="Coude_évacuation_45°_FF___1_8">TARIF!#REF!</definedName>
    <definedName name="Coude_évacuation_45°_MF___1_8">TARIF!#REF!</definedName>
    <definedName name="Coude_évacuation_60°___1_6">TARIF!#REF!</definedName>
    <definedName name="Coude_évacuation_90°_FF___1_4">TARIF!#REF!</definedName>
    <definedName name="Coude_évacuation_90°_MF___1_4">TARIF!#REF!</definedName>
    <definedName name="Coude_galva_plomberie">TARIF!#REF!</definedName>
    <definedName name="Coude_galva_serie_legere">TARIF!#REF!</definedName>
    <definedName name="Coude_galva_série_lourde">TARIF!#REF!</definedName>
    <definedName name="Coude_inox_plomberie">TARIF!#REF!</definedName>
    <definedName name="Coude_inox_série_légère">TARIF!#REF!</definedName>
    <definedName name="coude_inox_série_lourde">TARIF!#REF!</definedName>
    <definedName name="Coude_mécanique_Inox_316L">TARIF!#REF!</definedName>
    <definedName name="Coude_N°2_grand_rayon_FF_fonte_galva">TARIF!#REF!</definedName>
    <definedName name="Coude_N°90_FF_fonte_galva">TARIF!#REF!</definedName>
    <definedName name="Coude_N°92_MF_fonte_galva">TARIF!#REF!</definedName>
    <definedName name="Coude_pneumatique">TARIF!#REF!</definedName>
    <definedName name="Coude_pression_90°_FF___1_4">TARIF!#REF!</definedName>
    <definedName name="Coude_PVC">TARIF!#REF!</definedName>
    <definedName name="Coude_R1000">TARIF!#REF!</definedName>
    <definedName name="Coude_sans_soudure_3D_90°_inox">TARIF!#REF!</definedName>
    <definedName name="Coude_série_légère">TARIF!#REF!</definedName>
    <definedName name="Coude_série_lourde">TARIF!#REF!</definedName>
    <definedName name="Coude_soudé_à_45°">TARIF!#REF!</definedName>
    <definedName name="Coude_soudé_à_90°___4_éléments">TARIF!#REF!</definedName>
    <definedName name="Coude_soudé_à_90°_divers">TARIF!#REF!</definedName>
    <definedName name="Coude_union_N°96_joint_conique_FF_fonte_galva">TARIF!#REF!</definedName>
    <definedName name="Coude_union_N°98_joint_conique_MF_fonte_galva">TARIF!#REF!</definedName>
    <definedName name="Coulisse">TARIF!#REF!</definedName>
    <definedName name="Coulisse_à_tiroir">TARIF!#REF!</definedName>
    <definedName name="Coupage_plasma">TARIF!#REF!</definedName>
    <definedName name="Coupleur_hydraulique">TARIF!#REF!</definedName>
    <definedName name="Courbe_à_souder_3D_90°_noir">TARIF!#REF!</definedName>
    <definedName name="Courbe_à_souder_5D_90°_noir">TARIF!#REF!</definedName>
    <definedName name="Courbe_à_souder_noire">TARIF!#REF!</definedName>
    <definedName name="Courroie">TARIF!#REF!</definedName>
    <definedName name="Courroie_diverse">TARIF!#REF!</definedName>
    <definedName name="Courroie_trapézoïdale_classique_A___13x8">TARIF!#REF!</definedName>
    <definedName name="Courroie_trapézoïdale_classique_A___B___C">TARIF!#REF!</definedName>
    <definedName name="Courroie_trapézoïdale_classique_B___17x11">TARIF!#REF!</definedName>
    <definedName name="Courroie_trapézoïdale_classique_C___22x14">TARIF!#REF!</definedName>
    <definedName name="Courroie_trapézoïdale_crantée___XPA_13x10">TARIF!#REF!</definedName>
    <definedName name="Courroie_trapézoïdale_crantée___XPB_16.3x13">TARIF!#REF!</definedName>
    <definedName name="Courroie_trapézoïdale_crantée___XPZ_10x8">TARIF!#REF!</definedName>
    <definedName name="Courroie_trapézoïdale_enveloppée_crantée___SPA_12.7x10">TARIF!#REF!</definedName>
    <definedName name="Courroie_trapézoïdale_enveloppée_crantée___SPB_16.3x13">TARIF!#REF!</definedName>
    <definedName name="Courroie_trapézoïdale_enveloppée_SPC___22x18">TARIF!#REF!</definedName>
    <definedName name="Courroie_trapézoïdale_enveloppée_SPZ___9.7x8">TARIF!#REF!</definedName>
    <definedName name="Courroie_trapézoïdale_étroite___XPA___XPB___XPZ">TARIF!#REF!</definedName>
    <definedName name="Courroie_trapézoïdale_étroite_série_américaine_VX">TARIF!#REF!</definedName>
    <definedName name="Courroie_trapézoïdale_étroite_SPA___SPB___SPZ___SPC">TARIF!#REF!</definedName>
    <definedName name="Crémaillère">TARIF!#REF!</definedName>
    <definedName name="Culotte_lineat">TARIF!#REF!</definedName>
    <definedName name="Culotte_PVC_FF">TARIF!#REF!</definedName>
    <definedName name="Culotte_PVC_MF">TARIF!#REF!</definedName>
    <definedName name="Culotte_simple_PVC">TARIF!#REF!</definedName>
    <definedName name="Cylindre">TARIF!#REF!</definedName>
    <definedName name="Décapant">TARIF!#REF!</definedName>
    <definedName name="Décapant_divers">TARIF!#REF!</definedName>
    <definedName name="Décapant_étain">TARIF!#REF!</definedName>
    <definedName name="Décapant_inox">TARIF!#REF!</definedName>
    <definedName name="Décapant_pneumatique">TARIF!#REF!</definedName>
    <definedName name="Dégraissant___nettoyant">TARIF!#REF!</definedName>
    <definedName name="Dégraissant_mécanique">TARIF!#REF!</definedName>
    <definedName name="Dégrippant___lubrifiant___nettoyant">TARIF!#REF!</definedName>
    <definedName name="DEMANDE">LISTE!$E$2:$E$3</definedName>
    <definedName name="Déplacement_chantier">TARIF!#REF!</definedName>
    <definedName name="Détecteur">TARIF!#REF!</definedName>
    <definedName name="Diffuseur_mig">TARIF!#REF!</definedName>
    <definedName name="Diluant">TARIF!#REF!</definedName>
    <definedName name="Disque_à_ébarber">TARIF!#REF!</definedName>
    <definedName name="Disque_à_lamelles">TARIF!#REF!</definedName>
    <definedName name="Disque_à_tronçonner">TARIF!#REF!</definedName>
    <definedName name="Disque_abrasif">TARIF!#REF!</definedName>
    <definedName name="Disque_autofixant">TARIF!#REF!</definedName>
    <definedName name="Disque_d_obturation_série_légère">TARIF!#REF!</definedName>
    <definedName name="Disque_d_obturation_transmission">TARIF!#REF!</definedName>
    <definedName name="Disque_découpeuse">TARIF!#REF!</definedName>
    <definedName name="Disque_diamant">TARIF!#REF!</definedName>
    <definedName name="Disque_prise_d_air">TARIF!#REF!</definedName>
    <definedName name="Disque_série_légère">TARIF!#REF!</definedName>
    <definedName name="Disque_série_lourde">TARIF!#REF!</definedName>
    <definedName name="Distributeur_à_commande_électrique">TARIF!#REF!</definedName>
    <definedName name="Distributeur_à_commande_mécanique">TARIF!#REF!</definedName>
    <definedName name="Distributeur_et_accessoire">TARIF!#REF!</definedName>
    <definedName name="Distributeur_type_264_taraudé">TARIF!#REF!</definedName>
    <definedName name="Distributeur_type_76___commande_à_levier">TARIF!#REF!</definedName>
    <definedName name="Distributeur_type_76___commande_à_pédale">TARIF!#REF!</definedName>
    <definedName name="Distributeur_type_76_Atex">TARIF!#REF!</definedName>
    <definedName name="Distributeur_type_76_taraudé">TARIF!#REF!</definedName>
    <definedName name="Distributeur_type_LPP_77">TARIF!#REF!</definedName>
    <definedName name="Diverses_roues___galets">TARIF!#REF!</definedName>
    <definedName name="Douille_PVC">TARIF!#REF!</definedName>
    <definedName name="DROGUERIE">TARIF!#REF!</definedName>
    <definedName name="Ecrou">TARIF!#REF!</definedName>
    <definedName name="Ecrou_à_oreille">TARIF!#REF!</definedName>
    <definedName name="Ecrou_à_souder">TARIF!#REF!</definedName>
    <definedName name="Ecrou_borgne">TARIF!#REF!</definedName>
    <definedName name="Ecrou_borgne_inox">TARIF!#REF!</definedName>
    <definedName name="Ecrou_de_serrage">TARIF!#REF!</definedName>
    <definedName name="Ecrou_frein_hexagonal">TARIF!#REF!</definedName>
    <definedName name="Ecrou_frein_hexagonal_inox">TARIF!#REF!</definedName>
    <definedName name="Ecrou_hexagonal_inox">TARIF!#REF!</definedName>
    <definedName name="Ecrou_hexagonal_trapézoïdal_brut">TARIF!#REF!</definedName>
    <definedName name="Ecrou_HU_hexagonal">TARIF!#REF!</definedName>
    <definedName name="Ecrou_HU_hexagonal_bichromaté">TARIF!#REF!</definedName>
    <definedName name="Ecrou_HU_hexagonal_brut">TARIF!#REF!</definedName>
    <definedName name="Ecrou_HU_hexagonal_zingué">TARIF!#REF!</definedName>
    <definedName name="Ecrou_hydraulique">TARIF!#REF!</definedName>
    <definedName name="Ecrou_inox">TARIF!#REF!</definedName>
    <definedName name="Ecrou_noyé_à_sertir">TARIF!#REF!</definedName>
    <definedName name="Ecrou_vérin">TARIF!#REF!</definedName>
    <definedName name="Electrode_tungstène">TARIF!#REF!</definedName>
    <definedName name="Elément_droit">TARIF!#REF!</definedName>
    <definedName name="Elément_droit___Collerette">TARIF!#REF!</definedName>
    <definedName name="Elément_droit_inox">TARIF!#REF!</definedName>
    <definedName name="Eléments_d_assemblage">TARIF!#REF!</definedName>
    <definedName name="Eléments_de_bridage_fermeture">TARIF!#REF!</definedName>
    <definedName name="Eléments_de_manœuvre">TARIF!#REF!</definedName>
    <definedName name="Eléments_de_montage">TARIF!#REF!</definedName>
    <definedName name="Eléments_pieds___antivibratoires">TARIF!#REF!</definedName>
    <definedName name="Elements_standards_mécaniques">TARIF!#REF!</definedName>
    <definedName name="Emballage_scotch">TARIF!#REF!</definedName>
    <definedName name="Embout_ailette_carré">TARIF!#REF!</definedName>
    <definedName name="Embout_ailette_rectangle">TARIF!#REF!</definedName>
    <definedName name="Embout_ailette_rond">TARIF!#REF!</definedName>
    <definedName name="Embout_fileté_mâle">TARIF!#REF!</definedName>
    <definedName name="Embout_mécanique_mâle_inox__demi_bobine">TARIF!#REF!</definedName>
    <definedName name="Embout_pour_flexible">TARIF!#REF!</definedName>
    <definedName name="Embout_taraudé_femelle">TARIF!#REF!</definedName>
    <definedName name="Engrenage">TARIF!#REF!</definedName>
    <definedName name="Equerre">TARIF!#REF!</definedName>
    <definedName name="Equerre_mâle_conique_orientable___50110">TARIF!#REF!</definedName>
    <definedName name="Equerre_mâle_conique_orientable___55111">TARIF!#REF!</definedName>
    <definedName name="Equerre_mâle_conique_orientable___9021">TARIF!#REF!</definedName>
    <definedName name="Equerre_mâle_cylindrique_orientable___50115_116">TARIF!#REF!</definedName>
    <definedName name="Equerre_mâle_cylindrique_orientable___55115">TARIF!#REF!</definedName>
    <definedName name="Equerre_mâle_cylindrique_orientable___55116">TARIF!#REF!</definedName>
    <definedName name="EQUIPEMENTS_DE_TRANSFERT">TARIF!#REF!</definedName>
    <definedName name="Essuyage">TARIF!#REF!</definedName>
    <definedName name="Etanchéité___joint">TARIF!#REF!</definedName>
    <definedName name="Etanchéité_plomberie">TARIF!#REF!</definedName>
    <definedName name="Etanchéité_toiture">TARIF!#REF!</definedName>
    <definedName name="Etrier_inox_à_souder">TARIF!#REF!</definedName>
    <definedName name="Etrier_zingué">TARIF!#REF!</definedName>
    <definedName name="Etude">TARIF!#REF!</definedName>
    <definedName name="Ferme_porte">TARIF!#REF!</definedName>
    <definedName name="Fermeture_antipanique">TARIF!#REF!</definedName>
    <definedName name="Fermeture_diverse___attache_grille">TARIF!#REF!</definedName>
    <definedName name="Fermetures_de_porte">TARIF!#REF!</definedName>
    <definedName name="Ferrures">TARIF!#REF!</definedName>
    <definedName name="Feuille_à_joints">TARIF!#REF!</definedName>
    <definedName name="Feutre_industriel">TARIF!#REF!</definedName>
    <definedName name="Fibre___filasse">TARIF!#REF!</definedName>
    <definedName name="Fiche_invisible">TARIF!#REF!</definedName>
    <definedName name="Fil_mag_métal">TARIF!#REF!</definedName>
    <definedName name="Fil_mig___mag">TARIF!#REF!</definedName>
    <definedName name="Fil_mig_inox">TARIF!#REF!</definedName>
    <definedName name="Fil_mig_métal">TARIF!#REF!</definedName>
    <definedName name="Filet_acier">TARIF!#REF!</definedName>
    <definedName name="Filet_acier_droite">TARIF!#REF!</definedName>
    <definedName name="Filet_acier_gauche">TARIF!#REF!</definedName>
    <definedName name="Filet_inox">TARIF!#REF!</definedName>
    <definedName name="Filet_rapporté_inox">TARIF!#REF!</definedName>
    <definedName name="Fixation_bardage_et_tôle">TARIF!#REF!</definedName>
    <definedName name="Fixation_de_vérin">TARIF!#REF!</definedName>
    <definedName name="Flasque_bride">TARIF!#REF!</definedName>
    <definedName name="Flexible">TARIF!#REF!</definedName>
    <definedName name="Fond_de_tube_bombé_inox">TARIF!#REF!</definedName>
    <definedName name="Fond_standard_à_souder_noir">TARIF!#REF!</definedName>
    <definedName name="Gaine_fil">TARIF!#REF!</definedName>
    <definedName name="Galet_de_roulement_sur_axe">TARIF!#REF!</definedName>
    <definedName name="Garniture___plateau">TARIF!#REF!</definedName>
    <definedName name="Garniture_flexacier">TARIF!#REF!</definedName>
    <definedName name="Gaz___azote">TARIF!#REF!</definedName>
    <definedName name="Gicleur_veejet_inox">TARIF!#REF!</definedName>
    <definedName name="Godet">TARIF!#REF!</definedName>
    <definedName name="Godet_acier_guéry">TARIF!#REF!</definedName>
    <definedName name="Godet_acier_setem">TARIF!#REF!</definedName>
    <definedName name="Godet_acier_stif">TARIF!#REF!</definedName>
    <definedName name="Godet_inox">TARIF!#REF!</definedName>
    <definedName name="Godet_plastique">TARIF!#REF!</definedName>
    <definedName name="Goujon_d_ancrage">TARIF!$B$11</definedName>
    <definedName name="Goujon_inox">TARIF!#REF!</definedName>
    <definedName name="Goupille">TARIF!#REF!</definedName>
    <definedName name="Goupille_béta">TARIF!#REF!</definedName>
    <definedName name="Goupille_fendue">TARIF!#REF!</definedName>
    <definedName name="Goupille_mécanindus">TARIF!#REF!</definedName>
    <definedName name="Graisse">TARIF!#REF!</definedName>
    <definedName name="Graisseur_hydraulique">TARIF!#REF!</definedName>
    <definedName name="Grenouillère">TARIF!#REF!</definedName>
    <definedName name="Grillage">TARIF!#REF!</definedName>
    <definedName name="Grillage___treillis_inox">TARIF!#REF!</definedName>
    <definedName name="Grillage_galva">TARIF!#REF!</definedName>
    <definedName name="Grillage_serrurier">TARIF!#REF!</definedName>
    <definedName name="Grillage_treillis_galva">TARIF!#REF!</definedName>
    <definedName name="Grille_perforée_galva">TARIF!#REF!</definedName>
    <definedName name="Grossisseur">TARIF!#REF!</definedName>
    <definedName name="Grutage">TARIF!#REF!</definedName>
    <definedName name="Grutage_avec_chauffeur">TARIF!#REF!</definedName>
    <definedName name="HEA_noir">TARIF!#REF!</definedName>
    <definedName name="HEB_noir">TARIF!#REF!</definedName>
    <definedName name="Heure_chantier">TARIF!#REF!</definedName>
    <definedName name="Hexagone_noir">TARIF!#REF!</definedName>
    <definedName name="Huile">TARIF!#REF!</definedName>
    <definedName name="Huile_coupe">TARIF!#REF!</definedName>
    <definedName name="Huile_engrenage">TARIF!#REF!</definedName>
    <definedName name="Huile_hydraulique">TARIF!#REF!</definedName>
    <definedName name="Huile_véhicule">TARIF!#REF!</definedName>
    <definedName name="Hydraulique">TARIF!#REF!</definedName>
    <definedName name="_xlnm.Print_Titles" localSheetId="4">'DEMANDE 2'!$1:$11</definedName>
    <definedName name="IPE_galva">TARIF!#REF!</definedName>
    <definedName name="IPE_noir">TARIF!#REF!</definedName>
    <definedName name="IPN_noir">TARIF!#REF!</definedName>
    <definedName name="Isolation_bâtiment">TARIF!#REF!</definedName>
    <definedName name="Joint___bague_spy_simple_lèvre">TARIF!#REF!</definedName>
    <definedName name="Joint__bague_spy_double_lèvres">TARIF!#REF!</definedName>
    <definedName name="Joint_DH_palier_SNV___INA_FAG">TARIF!#REF!</definedName>
    <definedName name="Joint_DS_palier_SNC___SNR">TARIF!#REF!</definedName>
    <definedName name="Joint_eau">TARIF!#REF!</definedName>
    <definedName name="Joint_hydraulique">TARIF!#REF!</definedName>
    <definedName name="Joint_mousse">TARIF!#REF!</definedName>
    <definedName name="Joint_nilos">TARIF!#REF!</definedName>
    <definedName name="Joint_pour_palier_semelle">TARIF!#REF!</definedName>
    <definedName name="Joint_silicone">TARIF!#REF!</definedName>
    <definedName name="Joint_spy_paulstra___arbre_tournant">TARIF!#REF!</definedName>
    <definedName name="Joint_torique_O_ring">TARIF!#REF!</definedName>
    <definedName name="Joint_TSN_palier_SNL___SKF">TARIF!#REF!</definedName>
    <definedName name="Joint_TSNA_V_ring___SKF">TARIF!#REF!</definedName>
    <definedName name="Joint_TSNG_2_lèvres">TARIF!#REF!</definedName>
    <definedName name="Joint_TSNL_4_lèvres">TARIF!#REF!</definedName>
    <definedName name="Joint_U_palier_SNU___NSK">TARIF!#REF!</definedName>
    <definedName name="Joints_d_étanchéité">TARIF!#REF!</definedName>
    <definedName name="Jonction_de_sangle">TARIF!#REF!</definedName>
    <definedName name="Jonction_pour_tuyau">TARIF!#REF!</definedName>
    <definedName name="Jupe_à_sertir">TARIF!#REF!</definedName>
    <definedName name="Laine_de_roche">TARIF!#REF!</definedName>
    <definedName name="Laine_de_verre">TARIF!#REF!</definedName>
    <definedName name="Lame_à_godets">TARIF!#REF!</definedName>
    <definedName name="Lame_de_scie">TARIF!#REF!</definedName>
    <definedName name="LEVAGE___MANUTENTION">TARIF!#REF!</definedName>
    <definedName name="Levier_manette">TARIF!#REF!</definedName>
    <definedName name="Location">TARIF!#REF!</definedName>
    <definedName name="Loquet">TARIF!#REF!</definedName>
    <definedName name="Loqueteau">TARIF!#REF!</definedName>
    <definedName name="M.O_chantier">TARIF!#REF!</definedName>
    <definedName name="Maillon_de_coude_double">TARIF!#REF!</definedName>
    <definedName name="Maillon_de_coude_simple">TARIF!#REF!</definedName>
    <definedName name="Maillon_de_coude_triple">TARIF!#REF!</definedName>
    <definedName name="Main_courante">TARIF!#REF!</definedName>
    <definedName name="Mamelon___bobine_inox">TARIF!#REF!</definedName>
    <definedName name="Mamelon_double_lisse_L150_galva__bobine">TARIF!#REF!</definedName>
    <definedName name="Mamelon_égal___0370">TARIF!#REF!</definedName>
    <definedName name="Mamelon_galva">TARIF!#REF!</definedName>
    <definedName name="Mamelon_hexagonal_inox">TARIF!#REF!</definedName>
    <definedName name="Mamelon_mécanique_lisse_double_mâle_inox__bobine">TARIF!#REF!</definedName>
    <definedName name="Mamelon_mécanique_lisse_double_noir__bobine">TARIF!#REF!</definedName>
    <definedName name="Mamelon_N°241_réduit_hexagonal_MF_galva">TARIF!#REF!</definedName>
    <definedName name="Mamelon_N°245_réduit_hexagonal_MM_galva">TARIF!#REF!</definedName>
    <definedName name="Mamelon_N°280_double_hexagonal_MM_galva">TARIF!#REF!</definedName>
    <definedName name="Manche">TARIF!#REF!</definedName>
    <definedName name="Manche_bâche">TARIF!#REF!</definedName>
    <definedName name="Manche_coton">TARIF!#REF!</definedName>
    <definedName name="Manchette_de_raccordement">TARIF!#REF!</definedName>
    <definedName name="Manchon___écrou_de_serrage___rondelle_frein">TARIF!#REF!</definedName>
    <definedName name="Manchon_acier_noir_JD100">TARIF!#REF!</definedName>
    <definedName name="Manchon_de_serrage">TARIF!#REF!</definedName>
    <definedName name="Manchon_galva">TARIF!#REF!</definedName>
    <definedName name="Manchon_mécanique_inox">TARIF!#REF!</definedName>
    <definedName name="Manchon_N°240_réduit_FF_galva">TARIF!#REF!</definedName>
    <definedName name="Manchon_N°270_filetage_droite_FF_galva">TARIF!#REF!</definedName>
    <definedName name="Manchon_PVC">TARIF!#REF!</definedName>
    <definedName name="Manille">TARIF!#REF!</definedName>
    <definedName name="Mano_contact">TARIF!#REF!</definedName>
    <definedName name="Manodétendeur">TARIF!#REF!</definedName>
    <definedName name="Manomètre">TARIF!#REF!</definedName>
    <definedName name="Marche_galva">TARIF!#REF!</definedName>
    <definedName name="Mastic___Mousse">TARIF!#REF!</definedName>
    <definedName name="Métal_déployé">TARIF!#REF!</definedName>
    <definedName name="Mousqueton">TARIF!#REF!</definedName>
    <definedName name="Moyeu_amovible">TARIF!#REF!</definedName>
    <definedName name="Moyeu_amovible_1210__30x25">TARIF!#REF!</definedName>
    <definedName name="Moyeu_amovible_1610__40X25">TARIF!#REF!</definedName>
    <definedName name="Moyeu_amovible_1615__40x40">TARIF!#REF!</definedName>
    <definedName name="Moyeu_amovible_2012__50X30">TARIF!#REF!</definedName>
    <definedName name="Moyeu_amovible_2517__65X45">TARIF!#REF!</definedName>
    <definedName name="Moyeu_amovible_3020__75X50">TARIF!#REF!</definedName>
    <definedName name="Moyeu_amovible_3030">TARIF!#REF!</definedName>
    <definedName name="Moyeu_amovible_3525">TARIF!#REF!</definedName>
    <definedName name="Moyeu_amovible_3535__90X90">TARIF!#REF!</definedName>
    <definedName name="Moyeu_amovible_4030">TARIF!#REF!</definedName>
    <definedName name="Moyeu_amovible_4040">TARIF!#REF!</definedName>
    <definedName name="N°Fournext">SOMMAIRE!N°fourn</definedName>
    <definedName name="Nacelle">TARIF!#REF!</definedName>
    <definedName name="Nacelle_avec_chauffeur">TARIF!#REF!</definedName>
    <definedName name="Nacelle_sans_chauffeur">TARIF!#REF!</definedName>
    <definedName name="Nettoyant_inox">TARIF!#REF!</definedName>
    <definedName name="Nipples_embout">TARIF!#REF!</definedName>
    <definedName name="Noix_de_serrage">TARIF!#REF!</definedName>
    <definedName name="Oxygène">TARIF!#REF!</definedName>
    <definedName name="Palier">TARIF!#REF!</definedName>
    <definedName name="Palier_applique_carrée_4_trous___FY">TARIF!#REF!</definedName>
    <definedName name="Palier_applique_carrée_4_trous___MSF">TARIF!#REF!</definedName>
    <definedName name="Palier_applique_carrée_4_trous___PLCS">TARIF!#REF!</definedName>
    <definedName name="Palier_applique_carrée_4_trous___SF">TARIF!#REF!</definedName>
    <definedName name="Palier_applique_carrée_4_trous___UCF">TARIF!#REF!</definedName>
    <definedName name="Palier_applique_ovale_2_trous___AELFL">TARIF!#REF!</definedName>
    <definedName name="Palier_applique_ovale_2_trous___FYTB">TARIF!#REF!</definedName>
    <definedName name="Palier_applique_ovale_2_trous___LFTC">TARIF!#REF!</definedName>
    <definedName name="Palier_applique_ovale_2_trous___SAFL_série_étroite">TARIF!#REF!</definedName>
    <definedName name="Palier_applique_ovale_2_trous___SFT">TARIF!#REF!</definedName>
    <definedName name="Palier_applique_ovale_2_trous___UCFL">TARIF!#REF!</definedName>
    <definedName name="Palier_applique_triangle">TARIF!#REF!</definedName>
    <definedName name="Palier_applique_triangle_à_bride">TARIF!#REF!</definedName>
    <definedName name="Palier_autoaligneur_à_semelle">TARIF!#REF!</definedName>
    <definedName name="Palier_autoaligneur_applique_carrée___4_trous">TARIF!#REF!</definedName>
    <definedName name="Palier_autoaligneur_applique_ovale___2_trous">TARIF!#REF!</definedName>
    <definedName name="Palier_autoaligneur_applique_ronde___4_trous">TARIF!#REF!</definedName>
    <definedName name="Palier_autoaligneur_semelle_AELP">TARIF!#REF!</definedName>
    <definedName name="Palier_autoaligneur_semelle_alimentaire_PNP">TARIF!#REF!</definedName>
    <definedName name="Palier_autoaligneur_semelle_NP">TARIF!#REF!</definedName>
    <definedName name="Palier_autoaligneur_semelle_résine_PLCS">TARIF!#REF!</definedName>
    <definedName name="Palier_autoaligneur_semelle_SY">TARIF!#REF!</definedName>
    <definedName name="Palier_autoaligneur_semelle_UCP">TARIF!#REF!</definedName>
    <definedName name="Palier_autoaligneur_semelle_UCPA">TARIF!#REF!</definedName>
    <definedName name="Palier_de_vis">TARIF!#REF!</definedName>
    <definedName name="Palier_divers">TARIF!#REF!</definedName>
    <definedName name="Palier_intermédiaire">TARIF!#REF!</definedName>
    <definedName name="Palier_pied_complet">TARIF!#REF!</definedName>
    <definedName name="Palier_semelle_fonte___2_parties">TARIF!#REF!</definedName>
    <definedName name="Palier_semelle_fonte_SN">TARIF!#REF!</definedName>
    <definedName name="Palier_semelle_fonte_SNC">TARIF!#REF!</definedName>
    <definedName name="Palier_semelle_fonte_SNL_SNH">TARIF!#REF!</definedName>
    <definedName name="Palier_semelle_fonte_SNU">TARIF!#REF!</definedName>
    <definedName name="Palier_semelle_fonte_SNX">TARIF!#REF!</definedName>
    <definedName name="Palier_tendeur">TARIF!#REF!</definedName>
    <definedName name="Palier_tête_complet">TARIF!#REF!</definedName>
    <definedName name="Parablond">TARIF!#REF!</definedName>
    <definedName name="Pâte_à_joint">TARIF!#REF!</definedName>
    <definedName name="Patte_à_vis">TARIF!#REF!</definedName>
    <definedName name="Paumelle___butée_à_bille">TARIF!#REF!</definedName>
    <definedName name="Paumelle_acier">TARIF!#REF!</definedName>
    <definedName name="Paumelle_inox">TARIF!#REF!</definedName>
    <definedName name="Peinture">TARIF!#REF!</definedName>
    <definedName name="Peinture_diverse">TARIF!#REF!</definedName>
    <definedName name="Peinture_laque">TARIF!#REF!</definedName>
    <definedName name="Pièce_détachée_challumeau">TARIF!#REF!</definedName>
    <definedName name="Pièce_détachée_mig___mag">TARIF!#REF!</definedName>
    <definedName name="Pièce_détachée_tig">TARIF!#REF!</definedName>
    <definedName name="Pièces_réparation_vérin">TARIF!#REF!</definedName>
    <definedName name="Pied___vérin">TARIF!#REF!</definedName>
    <definedName name="Pignon">TARIF!#REF!</definedName>
    <definedName name="Pignon___roue_pour_chaîne">TARIF!#REF!</definedName>
    <definedName name="Pignon_double">TARIF!#REF!</definedName>
    <definedName name="Pignon_engrenage">TARIF!#REF!</definedName>
    <definedName name="Pignon_simple">TARIF!#REF!</definedName>
    <definedName name="Pignon_tendeur">TARIF!#REF!</definedName>
    <definedName name="Pignon_triple">TARIF!#REF!</definedName>
    <definedName name="Pilote___connecteur">TARIF!#REF!</definedName>
    <definedName name="Pilote_électrovanne">TARIF!#REF!</definedName>
    <definedName name="Pince_d_ancrage">TARIF!#REF!</definedName>
    <definedName name="Pince_porte_électrode">TARIF!#REF!</definedName>
    <definedName name="Plaque_magnétique">TARIF!#REF!</definedName>
    <definedName name="Plastique">TARIF!#REF!</definedName>
    <definedName name="PLASTIQUE___CAOUTCHOUC___ISOLATION">TARIF!#REF!</definedName>
    <definedName name="Plat_alu">TARIF!#REF!</definedName>
    <definedName name="Plat_galva">TARIF!#REF!</definedName>
    <definedName name="Plat_inox">TARIF!#REF!</definedName>
    <definedName name="Plat_noir">TARIF!#REF!</definedName>
    <definedName name="Plinthe">TARIF!#REF!</definedName>
    <definedName name="PLOMBERIE">TARIF!#REF!</definedName>
    <definedName name="Plomberie_alu">TARIF!#REF!</definedName>
    <definedName name="Plomberie_diverse">TARIF!#REF!</definedName>
    <definedName name="Plomberie_fonte_galva___zinguée">TARIF!#REF!</definedName>
    <definedName name="Plomberie_inox">TARIF!#REF!</definedName>
    <definedName name="Plomberie_laiton">TARIF!#REF!</definedName>
    <definedName name="Plomberie_noire">TARIF!#REF!</definedName>
    <definedName name="Plomberie_pvc">TARIF!#REF!</definedName>
    <definedName name="Plot_antivibratoire">TARIF!#REF!</definedName>
    <definedName name="PNEUMATIQUE___HYDRAULIQUE">TARIF!#REF!</definedName>
    <definedName name="Poignée">TARIF!#REF!</definedName>
    <definedName name="Poignée___béquille">TARIF!#REF!</definedName>
    <definedName name="Polycarbonate">TARIF!#REF!</definedName>
    <definedName name="Polyéthylène_HD1000">TARIF!#REF!</definedName>
    <definedName name="Polyéthylène_HD500">TARIF!#REF!</definedName>
    <definedName name="Polyéthylène_PEHD">TARIF!#REF!</definedName>
    <definedName name="Polyuréthane_anti_abrasion">TARIF!#REF!</definedName>
    <definedName name="Ponçage_manuel">TARIF!#REF!</definedName>
    <definedName name="Porte_à_collier">TARIF!#REF!</definedName>
    <definedName name="Porte_à_souder_inox">TARIF!#REF!</definedName>
    <definedName name="Portes">TARIF!#REF!</definedName>
    <definedName name="Poulibloc_réducteur">TARIF!#REF!</definedName>
    <definedName name="Poulie_1_gorge">TARIF!#REF!</definedName>
    <definedName name="Poulie_1_gorge_SPA">TARIF!#REF!</definedName>
    <definedName name="Poulie_2_gorges">TARIF!#REF!</definedName>
    <definedName name="Poulie_2_gorges_SPA">TARIF!#REF!</definedName>
    <definedName name="Poulie_2_gorges_SPZ">TARIF!#REF!</definedName>
    <definedName name="Poulie_3_gorges">TARIF!#REF!</definedName>
    <definedName name="Poulie_3_gorges_SPA">TARIF!#REF!</definedName>
    <definedName name="Poulie_3_gorges_SPB">TARIF!#REF!</definedName>
    <definedName name="Poulie_4_gorges">TARIF!#REF!</definedName>
    <definedName name="Poulie_4_gorges_SPA">TARIF!#REF!</definedName>
    <definedName name="Poulie_5_gorges">TARIF!#REF!</definedName>
    <definedName name="Poulie_5_gorges_SPA">TARIF!#REF!</definedName>
    <definedName name="Poulie_réas">TARIF!#REF!</definedName>
    <definedName name="Poulie_trapézoïdale">TARIF!#REF!</definedName>
    <definedName name="Poulie_variatrice">TARIF!#REF!</definedName>
    <definedName name="Poutrelle">TARIF!#REF!</definedName>
    <definedName name="Poutrelle_galva">TARIF!#REF!</definedName>
    <definedName name="Poutrelle_inox">TARIF!#REF!</definedName>
    <definedName name="PRESTATION">TARIF!#REF!</definedName>
    <definedName name="Prestation_ALM">TARIF!#REF!</definedName>
    <definedName name="Primaire___antirouille">TARIF!#REF!</definedName>
    <definedName name="PRODUITS_METALLURGIQUES_ADX">TARIF!#REF!</definedName>
    <definedName name="PRODUITS_METALLURGIQUES_ALU">TARIF!#REF!</definedName>
    <definedName name="PRODUITS_METALLURGIQUES_GALVA">TARIF!#REF!</definedName>
    <definedName name="PRODUITS_METALLURGIQUES_INOX">TARIF!#REF!</definedName>
    <definedName name="Prolongateur___0376">TARIF!#REF!</definedName>
    <definedName name="Quincaillerie">TARIF!#REF!</definedName>
    <definedName name="QUINCAILLERIE___SERRURERIE">TARIF!#REF!</definedName>
    <definedName name="Raccord_à_fonction">TARIF!#REF!</definedName>
    <definedName name="Raccord_annelé_alu">TARIF!#REF!</definedName>
    <definedName name="Raccord_de_liaison">TARIF!#REF!</definedName>
    <definedName name="Raccord_divers_hydraulique">TARIF!#REF!</definedName>
    <definedName name="Raccord_droit_mâle_conique___9011">TARIF!#REF!</definedName>
    <definedName name="Raccord_droit_mâle_cylindrique___RPD_MG">TARIF!#REF!</definedName>
    <definedName name="Raccord_eurac___joint_nitrile">TARIF!#REF!</definedName>
    <definedName name="Raccord_hydraulique">TARIF!#REF!</definedName>
    <definedName name="Raccord_instantané_laiton_nickelé___série_50000">TARIF!#REF!</definedName>
    <definedName name="Raccord_instantané_polymère___série_90_NP">TARIF!#REF!</definedName>
    <definedName name="Raccord_instantané_technopolymère___série_55000">TARIF!#REF!</definedName>
    <definedName name="Raccord_laiton">TARIF!#REF!</definedName>
    <definedName name="Raccord_pneumatique">TARIF!#REF!</definedName>
    <definedName name="Raccord_pompier_alu">TARIF!#REF!</definedName>
    <definedName name="Raccord_pompier_alu_femelle_avec_ou_sans_verrou">TARIF!#REF!</definedName>
    <definedName name="Raccord_pompier_alu_mâle_avec_ou_sans_verrou">TARIF!#REF!</definedName>
    <definedName name="Raccord_rapide_à_clapet">TARIF!#REF!</definedName>
    <definedName name="Raccord_rapide_de_sécurité">TARIF!#REF!</definedName>
    <definedName name="Raccord_sécurité_fileté_mâle">TARIF!#REF!</definedName>
    <definedName name="Raccord_sécurité_pour_flexible">TARIF!#REF!</definedName>
    <definedName name="Raccord_sécurité_taraudé_femelle">TARIF!#REF!</definedName>
    <definedName name="Raccord_série_G600_ISO_6150">TARIF!#REF!</definedName>
    <definedName name="Raccord_union_3_pièces_FF_inox">TARIF!#REF!</definedName>
    <definedName name="Raccord_union_3_pièces_inox">TARIF!#REF!</definedName>
    <definedName name="Raccord_union_3_pièces_MF_inox">TARIF!#REF!</definedName>
    <definedName name="Racloir">TARIF!#REF!</definedName>
    <definedName name="Rail_TC">TARIF!#REF!</definedName>
    <definedName name="Réduction">TARIF!#REF!</definedName>
    <definedName name="Réduction_à_souder_noir">TARIF!#REF!</definedName>
    <definedName name="Réduction_cliquet___50700">TARIF!#REF!</definedName>
    <definedName name="Réduction_concentrique_inox">TARIF!#REF!</definedName>
    <definedName name="Réduction_en_cliquet___9013">TARIF!#REF!</definedName>
    <definedName name="Réduction_mâle_femelle_conique___2080">TARIF!#REF!</definedName>
    <definedName name="Réduction_mâle_femelle_cylindrique">TARIF!#REF!</definedName>
    <definedName name="Réduction_pression_PVC">TARIF!#REF!</definedName>
    <definedName name="Réduction_PVC">TARIF!#REF!</definedName>
    <definedName name="REFext">[0]!RefArticle</definedName>
    <definedName name="Régleur_débit">TARIF!#REF!</definedName>
    <definedName name="Ressort">TARIF!#REF!</definedName>
    <definedName name="Rhinohyde">TARIF!#REF!</definedName>
    <definedName name="Rivet_alu">TARIF!$B$40</definedName>
    <definedName name="Rivet_alu_tige_alu">TARIF!$B$49</definedName>
    <definedName name="Rivet_alu_tige_zinguée">TARIF!$B$41</definedName>
    <definedName name="Rivet_en_coffret">TARIF!$B$52</definedName>
    <definedName name="Rivet_inox">TARIF!#REF!</definedName>
    <definedName name="Rivet_inox___Agrafe_inox">TARIF!#REF!</definedName>
    <definedName name="Robinet___vanne_inox">TARIF!#REF!</definedName>
    <definedName name="Robinet_boisseau_PVC">TARIF!#REF!</definedName>
    <definedName name="Rond_alu">TARIF!#REF!</definedName>
    <definedName name="Rond_crenélé_béton">TARIF!#REF!</definedName>
    <definedName name="Rond_étiré_inox">TARIF!#REF!</definedName>
    <definedName name="Rond_noir">TARIF!#REF!</definedName>
    <definedName name="Rond_noir_étiré">TARIF!#REF!</definedName>
    <definedName name="Rond_noir_lisse_béton">TARIF!#REF!</definedName>
    <definedName name="Rond_noir_serrurier">TARIF!#REF!</definedName>
    <definedName name="Rond_polyamide___polyéthylène">TARIF!#REF!</definedName>
    <definedName name="Rondelle">TARIF!#REF!</definedName>
    <definedName name="Rondelle_bardage">TARIF!#REF!</definedName>
    <definedName name="Rondelle_carrossier">TARIF!#REF!</definedName>
    <definedName name="Rondelle_carrossier_zinguée">TARIF!#REF!</definedName>
    <definedName name="Rondelle_épaisse_sans_chanfrein">TARIF!#REF!</definedName>
    <definedName name="Rondelle_éventail">TARIF!#REF!</definedName>
    <definedName name="Rondelle_éventail_inox">TARIF!#REF!</definedName>
    <definedName name="Rondelle_frein">TARIF!#REF!</definedName>
    <definedName name="Rondelle_grower">TARIF!#REF!</definedName>
    <definedName name="Rondelle_grower_bichromatée">TARIF!#REF!</definedName>
    <definedName name="Rondelle_grower_brute">TARIF!#REF!</definedName>
    <definedName name="Rondelle_grower_inox">TARIF!#REF!</definedName>
    <definedName name="Rondelle_grower_zinguée">TARIF!#REF!</definedName>
    <definedName name="Rondelle_inox">TARIF!#REF!</definedName>
    <definedName name="Rondelle_L_inox">TARIF!#REF!</definedName>
    <definedName name="Rondelle_L_zinguée">TARIF!#REF!</definedName>
    <definedName name="Rondelle_LL_inox">TARIF!#REF!</definedName>
    <definedName name="Rondelle_LL_zinguée_extra_large">TARIF!#REF!</definedName>
    <definedName name="Rondelle_M_bichromatée">TARIF!#REF!</definedName>
    <definedName name="Rondelle_M_brute">TARIF!#REF!</definedName>
    <definedName name="Rondelle_M_inox">TARIF!#REF!</definedName>
    <definedName name="Rondelle_M_zinguée_NFE25513">TARIF!#REF!</definedName>
    <definedName name="Rondelle_plate_inox">TARIF!#REF!</definedName>
    <definedName name="Rondelle_plate_L">TARIF!#REF!</definedName>
    <definedName name="Rondelle_plate_LL">TARIF!#REF!</definedName>
    <definedName name="Rondelle_plate_M">TARIF!#REF!</definedName>
    <definedName name="Rondelle_plate_Z">TARIF!#REF!</definedName>
    <definedName name="Rondelle_ressort">TARIF!#REF!</definedName>
    <definedName name="Rondelle_Z_bichromatée">TARIF!#REF!</definedName>
    <definedName name="Rondelle_Z_inox">TARIF!#REF!</definedName>
    <definedName name="Rondelle_Z_zinguée">TARIF!#REF!</definedName>
    <definedName name="Rotation___Guidage">TARIF!#REF!</definedName>
    <definedName name="Rotule_radiale">TARIF!#REF!</definedName>
    <definedName name="Roue___Roulette">TARIF!#REF!</definedName>
    <definedName name="Roue_à_lamelles_sur_tige">TARIF!#REF!</definedName>
    <definedName name="Roue_abrasive">TARIF!#REF!</definedName>
    <definedName name="Roue_fonte">TARIF!#REF!</definedName>
    <definedName name="Roue_fonte_double">TARIF!#REF!</definedName>
    <definedName name="Roue_fonte_simple">TARIF!#REF!</definedName>
    <definedName name="Roue_fonte_triple">TARIF!#REF!</definedName>
    <definedName name="Roue_ponçage">TARIF!#REF!</definedName>
    <definedName name="Roue_TC">TARIF!#REF!</definedName>
    <definedName name="Rouleau">TARIF!#REF!</definedName>
    <definedName name="Rouleau_à_roulements_de_précision">TARIF!#REF!</definedName>
    <definedName name="Rouleau_convoyeur_type_BA">TARIF!#REF!</definedName>
    <definedName name="Rouleau_gravitaire">TARIF!#REF!</definedName>
    <definedName name="Rouleau_manutention_charge_isolée">TARIF!#REF!</definedName>
    <definedName name="Rouleau_manutention_vrac">TARIF!#REF!</definedName>
    <definedName name="Rouleau_mine_acier">TARIF!#REF!</definedName>
    <definedName name="Rouleau_mine_blockrol">TARIF!#REF!</definedName>
    <definedName name="Rouleau_plastique">TARIF!#REF!</definedName>
    <definedName name="Roulement">TARIF!#REF!</definedName>
    <definedName name="Roulement__douille_à_aiguilles">TARIF!#REF!</definedName>
    <definedName name="Roulement_à_billes_contact_oblique">TARIF!#REF!</definedName>
    <definedName name="Roulement_à_billes_contact_oblique___1_rangée">TARIF!#REF!</definedName>
    <definedName name="Roulement_à_billes_contact_oblique___2_rangées">TARIF!#REF!</definedName>
    <definedName name="Roulement_à_rotules_billes___série_1200_1300">TARIF!#REF!</definedName>
    <definedName name="Roulement_à_rotules_billes___série_2200_2300">TARIF!#REF!</definedName>
    <definedName name="Roulement_à_rotules_sur_billes___2_rangées">TARIF!#REF!</definedName>
    <definedName name="Roulement_à_rotules_sur_rouleaux___2_rangées">TARIF!#REF!</definedName>
    <definedName name="Roulement_à_rotules_sur_rouleaux___série_21000">TARIF!#REF!</definedName>
    <definedName name="Roulement_à_rotules_sur_rouleaux___série_22000">TARIF!#REF!</definedName>
    <definedName name="Roulement_à_rotules_sur_rouleaux___série_23000">TARIF!#REF!</definedName>
    <definedName name="Roulement_à_rouleaux_conique">TARIF!#REF!</definedName>
    <definedName name="Roulement_à_rouleaux_conique___série_11000_29000">TARIF!#REF!</definedName>
    <definedName name="Roulement_à_rouleaux_conique___série_30000">TARIF!#REF!</definedName>
    <definedName name="Roulement_à_rouleaux_conique___série_32000">TARIF!#REF!</definedName>
    <definedName name="Roulement_à_rouleaux_conique___série_45000_48000">TARIF!#REF!</definedName>
    <definedName name="Roulement_à_rouleaux_cylindrique">TARIF!#REF!</definedName>
    <definedName name="Roulement_conique_UK_NSK">TARIF!#REF!</definedName>
    <definedName name="Roulement_de_palier_auto_aligneur">TARIF!#REF!</definedName>
    <definedName name="Roulement_NSK_série_1000">TARIF!#REF!</definedName>
    <definedName name="Roulement_rigide_à_billes">TARIF!#REF!</definedName>
    <definedName name="Roulement_rigide_à_billes___1_rangée___série_600">TARIF!#REF!</definedName>
    <definedName name="Roulement_rigide_à_billes___1_rangée___série_6000">TARIF!#REF!</definedName>
    <definedName name="Roulement_rigide_à_billes___1_rangée___série_6200">TARIF!#REF!</definedName>
    <definedName name="Roulement_rigide_à_billes___1_rangée___série_6300">TARIF!#REF!</definedName>
    <definedName name="Roulement_roulx_cylindrique_type_NJ">TARIF!#REF!</definedName>
    <definedName name="Roulement_roulx_cylindrique_type_NU">TARIF!#REF!</definedName>
    <definedName name="Roulement_roulx_cylindrique_type_NUP">TARIF!#REF!</definedName>
    <definedName name="Roulement_UC_NSK">TARIF!#REF!</definedName>
    <definedName name="Roulement_YAR_SKF___UC">TARIF!#REF!</definedName>
    <definedName name="Roulement_YEL_SKF___UEL">TARIF!#REF!</definedName>
    <definedName name="Roulement_YET_SKF___AEL">TARIF!#REF!</definedName>
    <definedName name="Roulette_Ø_50">TARIF!#REF!</definedName>
    <definedName name="Roulette_Ø_60">TARIF!#REF!</definedName>
    <definedName name="Roulette_Ø_80">TARIF!#REF!</definedName>
    <definedName name="Roulette_Ø100">TARIF!#REF!</definedName>
    <definedName name="Roulette_Ø100_fixe">TARIF!#REF!</definedName>
    <definedName name="Roulette_Ø100_pivotante">TARIF!#REF!</definedName>
    <definedName name="Roulette_Ø100_pivotante_avec_frein">TARIF!#REF!</definedName>
    <definedName name="Roulette_Ø125">TARIF!#REF!</definedName>
    <definedName name="Roulette_Ø125_fixe">TARIF!#REF!</definedName>
    <definedName name="Roulette_Ø125_pivotante">TARIF!#REF!</definedName>
    <definedName name="Roulette_Ø125_pivotante_avec_frein">TARIF!#REF!</definedName>
    <definedName name="Roulette_Ø150">TARIF!#REF!</definedName>
    <definedName name="Roulette_Ø150_fixe">TARIF!#REF!</definedName>
    <definedName name="Roulette_Ø150_pivotante">TARIF!#REF!</definedName>
    <definedName name="Roulette_Ø150_pivotante_avec_frein">TARIF!#REF!</definedName>
    <definedName name="Roulette_Ø160">TARIF!#REF!</definedName>
    <definedName name="Roulette_Ø160_fixe">TARIF!#REF!</definedName>
    <definedName name="Roulette_Ø160_pivotante">TARIF!#REF!</definedName>
    <definedName name="Roulette_Ø160_pivotante_avec_frein">TARIF!#REF!</definedName>
    <definedName name="Roulette_Ø200">TARIF!#REF!</definedName>
    <definedName name="Roulette_Ø200_fixe">TARIF!#REF!</definedName>
    <definedName name="Roulette_Ø200_pivotante">TARIF!#REF!</definedName>
    <definedName name="Roulette_Ø200_pivotante_avec_frein">TARIF!#REF!</definedName>
    <definedName name="Roulette_Ø50_fixe">TARIF!#REF!</definedName>
    <definedName name="Roulette_Ø50_pivotante">TARIF!#REF!</definedName>
    <definedName name="Roulette_Ø50_pivotante_avec_frein">TARIF!#REF!</definedName>
    <definedName name="Roulette_Ø60_fixe">TARIF!#REF!</definedName>
    <definedName name="Roulette_Ø80_fixe">TARIF!#REF!</definedName>
    <definedName name="Roulette_Ø80_pivotante">TARIF!#REF!</definedName>
    <definedName name="Roulette_Ø80_pivotante_avec_frein">TARIF!#REF!</definedName>
    <definedName name="Ruban_isolant_électrique">TARIF!#REF!</definedName>
    <definedName name="Ruban_marquage">TARIF!#REF!</definedName>
    <definedName name="Ruban_masquage">TARIF!#REF!</definedName>
    <definedName name="Ruban_téflon">TARIF!#REF!</definedName>
    <definedName name="SALARIES">OFFSET([1]LISTE!$B$1,1,,COUNTA([1]LISTE!$B:$B))</definedName>
    <definedName name="Sauterelle_à_crochet">TARIF!#REF!</definedName>
    <definedName name="Scellement_chimique">TARIF!$B$33</definedName>
    <definedName name="Séparateur_eau">TARIF!#REF!</definedName>
    <definedName name="Serre_câble_à_étrier">TARIF!#REF!</definedName>
    <definedName name="Serre_câble_galva">TARIF!#REF!</definedName>
    <definedName name="Serre_câble_inox">TARIF!#REF!</definedName>
    <definedName name="Serrure">TARIF!#REF!</definedName>
    <definedName name="Serrurerie">TARIF!#REF!</definedName>
    <definedName name="Silencieux">TARIF!#REF!</definedName>
    <definedName name="Soudage">TARIF!#REF!</definedName>
    <definedName name="Soudage_arc">TARIF!#REF!</definedName>
    <definedName name="Soudage_flamme">TARIF!#REF!</definedName>
    <definedName name="Soudage_mig___mag">TARIF!#REF!</definedName>
    <definedName name="Soudage_tig">TARIF!#REF!</definedName>
    <definedName name="Soufflette">TARIF!#REF!</definedName>
    <definedName name="Spire_acier">TARIF!#REF!</definedName>
    <definedName name="Spire_droite">TARIF!#REF!</definedName>
    <definedName name="Spire_gauche">TARIF!#REF!</definedName>
    <definedName name="Spire_inox">TARIF!#REF!</definedName>
    <definedName name="Support_antivibratoire">TARIF!#REF!</definedName>
    <definedName name="Support_buse">TARIF!#REF!</definedName>
    <definedName name="Support_inox">TARIF!#REF!</definedName>
    <definedName name="Support_torche_tig">TARIF!#REF!</definedName>
    <definedName name="Support_tube_contact_mig">TARIF!#REF!</definedName>
    <definedName name="Tabsal">[1]LISTE!$B$1:$E$11</definedName>
    <definedName name="Tambour_moteur">TARIF!#REF!</definedName>
    <definedName name="Tampon_de_réduction_PVC">TARIF!#REF!</definedName>
    <definedName name="Tampon_de_visite_PVC___bouchon">TARIF!#REF!</definedName>
    <definedName name="Tampon_PVC">TARIF!#REF!</definedName>
    <definedName name="Té_égal___50230">TARIF!#REF!</definedName>
    <definedName name="Té_égal_galva">TARIF!#REF!</definedName>
    <definedName name="Té_égal_NP">TARIF!#REF!</definedName>
    <definedName name="Té_extrudé_sans_collerette_inox">TARIF!#REF!</definedName>
    <definedName name="Té_inox">TARIF!#REF!</definedName>
    <definedName name="Té_mécanique_inox">TARIF!#REF!</definedName>
    <definedName name="TE_noir">TARIF!#REF!</definedName>
    <definedName name="Té_PVC">TARIF!#REF!</definedName>
    <definedName name="Tendeur">TARIF!#REF!</definedName>
    <definedName name="Tendeur_chaîne">TARIF!#REF!</definedName>
    <definedName name="Tendeur_galva">TARIF!#REF!</definedName>
    <definedName name="Tendeur_inox">TARIF!#REF!</definedName>
    <definedName name="Tige_d_ancrage_inox">TARIF!#REF!</definedName>
    <definedName name="Tige_filetée">TARIF!#REF!</definedName>
    <definedName name="Tige_filetée___classe_10.9">TARIF!#REF!</definedName>
    <definedName name="Tige_filetée___classe_4.6">TARIF!#REF!</definedName>
    <definedName name="Tige_filetée___classe_8.8">TARIF!#REF!</definedName>
    <definedName name="Tige_filetée_CL10.9_brute">TARIF!#REF!</definedName>
    <definedName name="Tige_filetée_CL4.6_brute">TARIF!#REF!</definedName>
    <definedName name="Tige_filetée_CL4.6_zinguée">TARIF!#REF!</definedName>
    <definedName name="Tige_filetée_CL8.8_brute">TARIF!#REF!</definedName>
    <definedName name="Tige_filetée_CL8.8_brute_trapézoïdale">TARIF!#REF!</definedName>
    <definedName name="Tige_filetée_CL8.8_zinguée">TARIF!#REF!</definedName>
    <definedName name="Tige_filetée_inox">TARIF!#REF!</definedName>
    <definedName name="Tirefond_à_bourrer">TARIF!#REF!</definedName>
    <definedName name="Tirefond_bois_tête_hexagonale">TARIF!#REF!</definedName>
    <definedName name="Tirefond_bois_tête_hexagonale_inox">TARIF!#REF!</definedName>
    <definedName name="Toile_tressée_galva">TARIF!#REF!</definedName>
    <definedName name="Tôle___plaque">TARIF!#REF!</definedName>
    <definedName name="Tôle_alu">TARIF!#REF!</definedName>
    <definedName name="Tôle_alu_à_damiers_H114">TARIF!#REF!</definedName>
    <definedName name="Tôle_alu_alimentaire_H14_H24">TARIF!#REF!</definedName>
    <definedName name="Tôle_alu_H111">TARIF!#REF!</definedName>
    <definedName name="Tôle_alu_laquée">TARIF!#REF!</definedName>
    <definedName name="Tôle_anti_abrasion___réfractaire">TARIF!#REF!</definedName>
    <definedName name="Tôle_bardage">TARIF!#REF!</definedName>
    <definedName name="Tôle_couverture">TARIF!#REF!</definedName>
    <definedName name="Tôle_galva">TARIF!#REF!</definedName>
    <definedName name="Tôle_gaufrée">TARIF!#REF!</definedName>
    <definedName name="Tôle_inox">TARIF!#REF!</definedName>
    <definedName name="Tôle_inox_304___4301">TARIF!#REF!</definedName>
    <definedName name="Tôle_inox_304L___4307">TARIF!#REF!</definedName>
    <definedName name="Tôle_inox_304L___4307___PVC_1_face">TARIF!#REF!</definedName>
    <definedName name="Tôle_inox_316L___4404">TARIF!#REF!</definedName>
    <definedName name="Tôle_inox_316L___4404___PVC_1_face">TARIF!#REF!</definedName>
    <definedName name="Tôle_larmée">TARIF!#REF!</definedName>
    <definedName name="Tôle_larmée_inox">TARIF!#REF!</definedName>
    <definedName name="Tôle_ondulée_galva">TARIF!#REF!</definedName>
    <definedName name="Tôle_perforée">TARIF!#REF!</definedName>
    <definedName name="Tôle_perforée_inox">TARIF!#REF!</definedName>
    <definedName name="Tôle_perforée_inox_trous_carrés">TARIF!#REF!</definedName>
    <definedName name="Tôle_perforée_inox_trous_ronds">TARIF!#REF!</definedName>
    <definedName name="Tôle_perforée_trous_carrés">TARIF!#REF!</definedName>
    <definedName name="Tôle_perforée_trous_oblongs">TARIF!#REF!</definedName>
    <definedName name="Tôle_perforée_trous_ronds">TARIF!#REF!</definedName>
    <definedName name="Tôle_plane">TARIF!#REF!</definedName>
    <definedName name="Tôle_plane_galva">TARIF!#REF!</definedName>
    <definedName name="Tôle_plane_inox">TARIF!#REF!</definedName>
    <definedName name="Tôle_plane_peinte">TARIF!#REF!</definedName>
    <definedName name="Tôle_réfractaire_Inox">TARIF!#REF!</definedName>
    <definedName name="Torche_mig_mag">TARIF!#REF!</definedName>
    <definedName name="Torche_tig">TARIF!#REF!</definedName>
    <definedName name="TRANSMISSION">TARIF!#REF!</definedName>
    <definedName name="Transmission_diverse">TARIF!#REF!</definedName>
    <definedName name="Tresse_synthétique">TARIF!#REF!</definedName>
    <definedName name="Tube">TARIF!#REF!</definedName>
    <definedName name="Tube_alu">TARIF!#REF!</definedName>
    <definedName name="Tube_canalisation___corrosion_inox">TARIF!#REF!</definedName>
    <definedName name="Tube_canalisation_noir">TARIF!#REF!</definedName>
    <definedName name="Tube_carré_alu">TARIF!#REF!</definedName>
    <definedName name="Tube_carré_galva">TARIF!#REF!</definedName>
    <definedName name="Tube_contact_mig">TARIF!#REF!</definedName>
    <definedName name="Tube_corrosion_rond_roulé_soudé_inox">TARIF!#REF!</definedName>
    <definedName name="Tube_corrosion_rond_sans_soudure_inox">TARIF!#REF!</definedName>
    <definedName name="Tube_déco___construction_inox">TARIF!#REF!</definedName>
    <definedName name="Tube_déco_carré_inox">TARIF!#REF!</definedName>
    <definedName name="Tube_déco_rectangle_inox">TARIF!#REF!</definedName>
    <definedName name="Tube_déco_rond_soudé_inox">TARIF!#REF!</definedName>
    <definedName name="Tube_galva">TARIF!#REF!</definedName>
    <definedName name="Tube_inox">TARIF!#REF!</definedName>
    <definedName name="Tube_mécanique_inox__ébauche">TARIF!#REF!</definedName>
    <definedName name="Tube_mécanique_noir">TARIF!#REF!</definedName>
    <definedName name="Tube_noir_ailette">TARIF!#REF!</definedName>
    <definedName name="Tube_noir_canalisation_rond_T1_soudé">TARIF!#REF!</definedName>
    <definedName name="Tube_noir_canalisation_rond_T10_sans_soudure">TARIF!#REF!</definedName>
    <definedName name="Tube_noir_canalisation_rond_T3_sans_soudure">TARIF!#REF!</definedName>
    <definedName name="Tube_noir_construction">TARIF!#REF!</definedName>
    <definedName name="Tube_noir_construction_carré">TARIF!#REF!</definedName>
    <definedName name="Tube_noir_construction_rectangle">TARIF!#REF!</definedName>
    <definedName name="Tube_noir_construction_rond">TARIF!#REF!</definedName>
    <definedName name="Tube_noir_mécanique_rond">TARIF!#REF!</definedName>
    <definedName name="Tube_noir_pression_rond_sans_soudure">TARIF!#REF!</definedName>
    <definedName name="Tube_noir_serrurier_carré">TARIF!#REF!</definedName>
    <definedName name="Tube_noir_serrurier_rond">TARIF!#REF!</definedName>
    <definedName name="Tube_pétrole_inox">TARIF!#REF!</definedName>
    <definedName name="Tube_polyamide_translucide">TARIF!#REF!</definedName>
    <definedName name="Tube_PVC">TARIF!#REF!</definedName>
    <definedName name="Tube_rect_galva">TARIF!#REF!</definedName>
    <definedName name="Tube_rectangle_alu">TARIF!#REF!</definedName>
    <definedName name="Tube_rond_alu">TARIF!#REF!</definedName>
    <definedName name="Tube_rond_canalisation_galva_T1">TARIF!#REF!</definedName>
    <definedName name="Tube_serrurier_noir">TARIF!#REF!</definedName>
    <definedName name="Tube_support">TARIF!#REF!</definedName>
    <definedName name="Tube_support_acier">TARIF!#REF!</definedName>
    <definedName name="Tube_support_inox">TARIF!#REF!</definedName>
    <definedName name="Tuyau___flexible_hydraulique">TARIF!#REF!</definedName>
    <definedName name="Tuyau_hydraulique">TARIF!#REF!</definedName>
    <definedName name="Tuyau_soudage">TARIF!#REF!</definedName>
    <definedName name="Tuyau_souple">TARIF!#REF!</definedName>
    <definedName name="TUYAUTERIE_INDUSTRIELLE">TARIF!#REF!</definedName>
    <definedName name="Tuyauterie_légère_brute_laquée">TARIF!#REF!</definedName>
    <definedName name="Tuyauterie_légère_galva">TARIF!#REF!</definedName>
    <definedName name="Tuyauterie_légère_inox">TARIF!#REF!</definedName>
    <definedName name="Tuyauterie_lourde_brute_laquée">TARIF!#REF!</definedName>
    <definedName name="Tuyauterie_lourde_galva">TARIF!#REF!</definedName>
    <definedName name="Tuyauterie_lourde_inox">TARIF!#REF!</definedName>
    <definedName name="Tuyauterie_pneumatique">TARIF!#REF!</definedName>
    <definedName name="Tuyauterie_souple">TARIF!#REF!</definedName>
    <definedName name="U_coulisse_galva">TARIF!#REF!</definedName>
    <definedName name="U_coulisse_inox">TARIF!#REF!</definedName>
    <definedName name="U_coulisse_noir">TARIF!#REF!</definedName>
    <definedName name="U_coulisse_UAC_noir">TARIF!#REF!</definedName>
    <definedName name="UAC_noir__u_à_congés">TARIF!#REF!</definedName>
    <definedName name="UAP_inox">TARIF!#REF!</definedName>
    <definedName name="UAP_UPE_noir">TARIF!#REF!</definedName>
    <definedName name="Union_double___50040">TARIF!#REF!</definedName>
    <definedName name="Union_hydraulique">TARIF!#REF!</definedName>
    <definedName name="Union_joint_conique_fonte_galva">TARIF!#REF!</definedName>
    <definedName name="Union_joint_conique_N°340_FF_galva">TARIF!#REF!</definedName>
    <definedName name="Union_joint_conique_N°341_MF_galva">TARIF!#REF!</definedName>
    <definedName name="Union_simple_mâle_conique___50000">TARIF!#REF!</definedName>
    <definedName name="Union_simple_mâle_conique___55000">TARIF!#REF!</definedName>
    <definedName name="Union_simple_mâle_cylindrique___50020">TARIF!#REF!</definedName>
    <definedName name="Union_simple_mâle_cylindrique___50020N">TARIF!#REF!</definedName>
    <definedName name="uniteExt">[0]!UNITES</definedName>
    <definedName name="UNITES">OFFSET(LISTE!$A$1,1,,COUNTA(LISTE!$A:$A))</definedName>
    <definedName name="UPN">TARIF!#REF!</definedName>
    <definedName name="UPN_noir">TARIF!#REF!</definedName>
    <definedName name="USINAGE">TARIF!#REF!</definedName>
    <definedName name="Vanne___robinet">TARIF!#REF!</definedName>
    <definedName name="Vanne__robinet_d_arrêt_laiton">TARIF!#REF!</definedName>
    <definedName name="Vanne_diverse">TARIF!#REF!</definedName>
    <definedName name="Vanne_laiton_BS_N°_576">TARIF!#REF!</definedName>
    <definedName name="Vanne_laiton_BS_N°_580_204">TARIF!#REF!</definedName>
    <definedName name="Vanne_papillon___chauffage">TARIF!#REF!</definedName>
    <definedName name="Vérin">TARIF!#REF!</definedName>
    <definedName name="Vérin_cnomo">TARIF!#REF!</definedName>
    <definedName name="Vérin_cnomo_avec_DM">TARIF!#REF!</definedName>
    <definedName name="Vérin_cnomo_sans_DM">TARIF!#REF!</definedName>
    <definedName name="Vérin_gaz">TARIF!#REF!</definedName>
    <definedName name="Vérin_iso_20">TARIF!#REF!</definedName>
    <definedName name="Vérin_iso_20_avec_DM">TARIF!#REF!</definedName>
    <definedName name="Vérin_iso_20_sans_DM">TARIF!#REF!</definedName>
    <definedName name="Vérin_iso_21">TARIF!#REF!</definedName>
    <definedName name="Vérin_iso_21_avec_DM___série_15552">TARIF!#REF!</definedName>
    <definedName name="Vérin_iso_21_sans_DM___série_15552">TARIF!#REF!</definedName>
    <definedName name="Vérin_iso_atex">TARIF!#REF!</definedName>
    <definedName name="Vérin_isolateur_à_soufflet">TARIF!#REF!</definedName>
    <definedName name="Vérin_rond">TARIF!#REF!</definedName>
    <definedName name="Vérins_divers">TARIF!#REF!</definedName>
    <definedName name="Verrou_à_douille_baïonnette">TARIF!#REF!</definedName>
    <definedName name="Verrou_box_cadenas">TARIF!#REF!</definedName>
    <definedName name="Verrou_box_gland">TARIF!#REF!</definedName>
    <definedName name="Verrou_sur_platine_à_visser">TARIF!#REF!</definedName>
    <definedName name="Verrous___cadenas">TARIF!#REF!</definedName>
    <definedName name="Virole">TARIF!#REF!</definedName>
    <definedName name="Vis_à_tôle_autoperçeuse">TARIF!#REF!</definedName>
    <definedName name="Vis_agglo_tête_fraisée_pozi_inox">TARIF!#REF!</definedName>
    <definedName name="Vis_agglo_tête_fraisée_pozidriv">TARIF!#REF!</definedName>
    <definedName name="Vis_autoforeuse_laquée_colorzac">TARIF!#REF!</definedName>
    <definedName name="Vis_autoperçeuse_empreinte_philipps">TARIF!#REF!</definedName>
    <definedName name="Vis_autoperçeuse_inox">TARIF!#REF!</definedName>
    <definedName name="Vis_autoperçeuse_tête_fraisée_à_ailettes_torx">TARIF!#REF!</definedName>
    <definedName name="Vis_autoperçeuse_tête_hexagonale_à_embase_zinguée">TARIF!#REF!</definedName>
    <definedName name="Vis_autoperçeuse_tête_hexagonale_laquée">TARIF!#REF!</definedName>
    <definedName name="Vis_bois">TARIF!#REF!</definedName>
    <definedName name="Vis_bois_inox">TARIF!#REF!</definedName>
    <definedName name="Vis_boulon_poëlier">TARIF!#REF!</definedName>
    <definedName name="Vis_diverses">TARIF!#REF!</definedName>
    <definedName name="Vis_métaux_tête_cylindrique">TARIF!#REF!</definedName>
    <definedName name="Vis_métaux_tête_cylindrique_inox">TARIF!#REF!</definedName>
    <definedName name="Vis_métaux_tête_fraisée">TARIF!#REF!</definedName>
    <definedName name="Vis_métaux_tête_fraisée_inox">TARIF!#REF!</definedName>
    <definedName name="Vis_métaux_tête_hexagonale">TARIF!#REF!</definedName>
    <definedName name="Vis_métaux_tête_hexagonale_inox">TARIF!#REF!</definedName>
    <definedName name="Vis_poëlier">TARIF!#REF!</definedName>
    <definedName name="Vis_poëlier_inox">TARIF!#REF!</definedName>
    <definedName name="Vis_sans_tête_hexagonale_creuse___bout_plat">TARIF!#REF!</definedName>
    <definedName name="Vis_sans_tête_hexagonale_creuse___bout_pointeau">TARIF!#REF!</definedName>
    <definedName name="Vis_TCHC_CL10.9_brute">TARIF!#REF!</definedName>
    <definedName name="Vis_TCHC_CL12.9_brute">TARIF!#REF!</definedName>
    <definedName name="Vis_TCHC_CL8.8_brute">TARIF!#REF!</definedName>
    <definedName name="Vis_TCHC_CL8.8_zinguée">TARIF!#REF!</definedName>
    <definedName name="Vis_tête_cylindrique_bombée_large_pozidriv">TARIF!#REF!</definedName>
    <definedName name="Vis_tête_cylindrique_fendue">TARIF!#REF!</definedName>
    <definedName name="Vis_tête_cylindrique_fendue_inox">TARIF!#REF!</definedName>
    <definedName name="Vis_tête_cylindrique_hexagonale_creuse">TARIF!#REF!</definedName>
    <definedName name="Vis_tête_cylindrique_hexagonale_creuse_inox">TARIF!#REF!</definedName>
    <definedName name="Vis_tête_cylindrique_pozidriv_inox">TARIF!#REF!</definedName>
    <definedName name="Vis_tête_fraisée_fendue">TARIF!#REF!</definedName>
    <definedName name="Vis_tête_fraisée_fendue_inox">TARIF!#REF!</definedName>
    <definedName name="Vis_tête_fraisée_hexagonale_creuse">TARIF!#REF!</definedName>
    <definedName name="Vis_tête_fraisée_hexagonale_creuse_inox">TARIF!#REF!</definedName>
    <definedName name="Vis_tête_fraisée_pozidriv">TARIF!#REF!</definedName>
    <definedName name="Vis_tête_hexagonale_filetage_partiel">TARIF!#REF!</definedName>
    <definedName name="Vis_tête_hexagonale_filetage_partiel_inox">TARIF!#REF!</definedName>
    <definedName name="Vis_tête_hexagonale_filetage_total">TARIF!#REF!</definedName>
    <definedName name="Vis_tête_hexagonale_filetage_total_inox">TARIF!#REF!</definedName>
    <definedName name="Vis_tête_ronde_collet_carré_inox">TARIF!#REF!</definedName>
    <definedName name="Vis_TFHC_CL10.9_brute">TARIF!#REF!</definedName>
    <definedName name="Vis_TFHC_CL10.9_zinguée">TARIF!#REF!</definedName>
    <definedName name="Vis_TH_FP_CL10.9_brute">TARIF!#REF!</definedName>
    <definedName name="Vis_TH_FP_CL10.9_zinguée">TARIF!#REF!</definedName>
    <definedName name="Vis_TH_FP_CL12.9_brut">TARIF!#REF!</definedName>
    <definedName name="Vis_TH_FP_CL8.8_bichromatée">TARIF!#REF!</definedName>
    <definedName name="Vis_TH_FP_CL8.8_brute">TARIF!#REF!</definedName>
    <definedName name="Vis_TH_FP_CL8.8_zinguée">TARIF!#REF!</definedName>
    <definedName name="Vis_TH_FT_CL10.9_brute">TARIF!#REF!</definedName>
    <definedName name="Vis_TH_FT_CL6.8_zinguée">TARIF!#REF!</definedName>
    <definedName name="Vis_TH_FT_CL8.8_bichromatée">TARIF!#REF!</definedName>
    <definedName name="Vis_TH_FT_CL8.8_brute">TARIF!#REF!</definedName>
    <definedName name="Vis_TH_FT_CL8.8_zinguée">TARIF!#REF!</definedName>
    <definedName name="Vis_tôle_inox">TARIF!#REF!</definedName>
    <definedName name="Vis_tôle_tête_cylindrique_inox">TARIF!#REF!</definedName>
    <definedName name="Volant">TARIF!#REF!</definedName>
    <definedName name="_xlnm.Print_Area" localSheetId="4">'DEMANDE 2'!$A$1:$K$60</definedName>
  </definedNames>
  <calcPr calcId="125725"/>
</workbook>
</file>

<file path=xl/calcChain.xml><?xml version="1.0" encoding="utf-8"?>
<calcChain xmlns="http://schemas.openxmlformats.org/spreadsheetml/2006/main">
  <c r="I13" i="11"/>
  <c r="K57" l="1"/>
  <c r="K55"/>
  <c r="K58" s="1"/>
  <c r="K59" s="1"/>
  <c r="J9"/>
  <c r="H7"/>
  <c r="E7"/>
  <c r="B7"/>
  <c r="H6"/>
  <c r="E6"/>
  <c r="B6"/>
  <c r="H5"/>
  <c r="B5"/>
  <c r="B4"/>
  <c r="M30" i="1"/>
  <c r="K60" i="11" l="1"/>
  <c r="M27" i="1" l="1"/>
  <c r="M23"/>
  <c r="M6"/>
  <c r="M44" l="1"/>
  <c r="M37"/>
  <c r="M36" l="1"/>
  <c r="M17"/>
  <c r="M53" l="1"/>
  <c r="M51"/>
  <c r="M50"/>
  <c r="M48"/>
  <c r="M47"/>
  <c r="M46"/>
  <c r="M45"/>
  <c r="M43"/>
  <c r="M42"/>
  <c r="M39"/>
  <c r="M38"/>
  <c r="M35"/>
  <c r="M34"/>
  <c r="M32"/>
  <c r="M31"/>
  <c r="M29"/>
  <c r="M28"/>
  <c r="M26"/>
  <c r="M25"/>
  <c r="M24"/>
  <c r="M22"/>
  <c r="M21"/>
  <c r="M20"/>
  <c r="M19"/>
  <c r="M18"/>
  <c r="M16"/>
  <c r="M15"/>
  <c r="M14"/>
  <c r="M13"/>
  <c r="M12"/>
  <c r="M8"/>
  <c r="M7"/>
  <c r="M5"/>
  <c r="M10"/>
</calcChain>
</file>

<file path=xl/comments1.xml><?xml version="1.0" encoding="utf-8"?>
<comments xmlns="http://schemas.openxmlformats.org/spreadsheetml/2006/main">
  <authors>
    <author>Marie-Noelle</author>
    <author>BUREAU</author>
  </authors>
  <commentList>
    <comment ref="H1" authorId="0">
      <text>
        <r>
          <rPr>
            <b/>
            <sz val="9"/>
            <color indexed="81"/>
            <rFont val="Tahoma"/>
            <family val="2"/>
          </rPr>
          <t>Prix d'achat en 
unité d'achat</t>
        </r>
      </text>
    </comment>
    <comment ref="J1" authorId="1">
      <text>
        <r>
          <rPr>
            <b/>
            <sz val="10"/>
            <color indexed="81"/>
            <rFont val="Tahoma"/>
            <family val="2"/>
          </rPr>
          <t xml:space="preserve">Kilo par unité de vente </t>
        </r>
        <r>
          <rPr>
            <sz val="10"/>
            <color indexed="81"/>
            <rFont val="Tahoma"/>
            <family val="2"/>
          </rPr>
          <t xml:space="preserve">
</t>
        </r>
      </text>
    </comment>
    <comment ref="K1" authorId="0">
      <text>
        <r>
          <rPr>
            <b/>
            <sz val="9"/>
            <color indexed="81"/>
            <rFont val="Tahoma"/>
            <family val="2"/>
          </rPr>
          <t>Nombre d'unités de vente dans une unité d'achat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1" authorId="0">
      <text>
        <r>
          <rPr>
            <b/>
            <sz val="9"/>
            <color indexed="81"/>
            <rFont val="Tahoma"/>
            <family val="2"/>
          </rPr>
          <t>Prix d'achat en 
unité de vente</t>
        </r>
      </text>
    </comment>
    <comment ref="B11" authorId="0">
      <text>
        <r>
          <rPr>
            <b/>
            <sz val="9"/>
            <color indexed="81"/>
            <rFont val="Tahoma"/>
            <family val="2"/>
          </rPr>
          <t>Ø x longueur totale/
épaisseur à fixer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41" authorId="0">
      <text>
        <r>
          <rPr>
            <b/>
            <sz val="9"/>
            <color indexed="81"/>
            <rFont val="Tahoma"/>
            <family val="2"/>
          </rPr>
          <t>Din 7337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53" authorId="0">
      <text>
        <r>
          <rPr>
            <b/>
            <sz val="9"/>
            <color indexed="81"/>
            <rFont val="Tahoma"/>
            <family val="2"/>
          </rPr>
          <t>STD (4x8 - 4x10 - 4.8x8 - 4.8x10) TL (4x8 - 4x10) + pince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<sst xmlns="http://schemas.openxmlformats.org/spreadsheetml/2006/main" count="495" uniqueCount="309">
  <si>
    <t>N°</t>
  </si>
  <si>
    <t>DESIGNATION</t>
  </si>
  <si>
    <t>IMAGE</t>
  </si>
  <si>
    <t>REF</t>
  </si>
  <si>
    <t xml:space="preserve">DATE </t>
  </si>
  <si>
    <t>NOMS</t>
  </si>
  <si>
    <t>UNITE ACHAT</t>
  </si>
  <si>
    <t>P.A 
U.A</t>
  </si>
  <si>
    <t>FRAIS</t>
  </si>
  <si>
    <t>NOMBRE
U.V</t>
  </si>
  <si>
    <t>UNITE VENTE</t>
  </si>
  <si>
    <t>BOULONNERIE - FIXATION ACIER</t>
  </si>
  <si>
    <t>Chevillage - scellement chimique</t>
  </si>
  <si>
    <t>Lehon</t>
  </si>
  <si>
    <t>Cent</t>
  </si>
  <si>
    <t>Cheville nylon</t>
  </si>
  <si>
    <t>06-09</t>
  </si>
  <si>
    <t>B.matériaux</t>
  </si>
  <si>
    <t>11-10</t>
  </si>
  <si>
    <t>Beauplet</t>
  </si>
  <si>
    <t>Boîte</t>
  </si>
  <si>
    <t>Goujon d'ancrage</t>
  </si>
  <si>
    <t>08-05</t>
  </si>
  <si>
    <t>Goujon 8x50/5 - W-FA/S</t>
  </si>
  <si>
    <t>07-13</t>
  </si>
  <si>
    <t>Wurth</t>
  </si>
  <si>
    <t>06-13</t>
  </si>
  <si>
    <t>Orexad</t>
  </si>
  <si>
    <t>1571524</t>
  </si>
  <si>
    <t>09-10</t>
  </si>
  <si>
    <t>1567470</t>
  </si>
  <si>
    <t>1475*RXPT08095/30</t>
  </si>
  <si>
    <t>09-12</t>
  </si>
  <si>
    <t>3955*FBNII10/10X86</t>
  </si>
  <si>
    <t>01-11</t>
  </si>
  <si>
    <t>1475*RXPT10095/25</t>
  </si>
  <si>
    <t>1475*RXPT12100/5</t>
  </si>
  <si>
    <t>1475*RXPT12125/30</t>
  </si>
  <si>
    <t>Goujon 16x115/13 - W-FA/S</t>
  </si>
  <si>
    <t>1475*RXPT16125/5</t>
  </si>
  <si>
    <t>1475*RXPT16150/30</t>
  </si>
  <si>
    <t>02-11</t>
  </si>
  <si>
    <t>1475*4824</t>
  </si>
  <si>
    <t>06-07</t>
  </si>
  <si>
    <t>Scellement chimique</t>
  </si>
  <si>
    <t>Tamis épomix 12x45 - 565012</t>
  </si>
  <si>
    <t>Dizaine</t>
  </si>
  <si>
    <t>Pièce</t>
  </si>
  <si>
    <t xml:space="preserve">Tamis d'injection 12x50 - Fit </t>
  </si>
  <si>
    <t>Cartouche scellement RKEM 175 ml</t>
  </si>
  <si>
    <t>1475*60725</t>
  </si>
  <si>
    <t>12-10</t>
  </si>
  <si>
    <t>Cartouche</t>
  </si>
  <si>
    <t>Embout mélangeur 150/330/380 ml x 5p</t>
  </si>
  <si>
    <t>1475*4750</t>
  </si>
  <si>
    <t>Paquet</t>
  </si>
  <si>
    <t>Rivet alu tige zinguée</t>
  </si>
  <si>
    <t xml:space="preserve">Rivet alu/acier 3.0x10 TP </t>
  </si>
  <si>
    <t>0455*RIVSET3X10</t>
  </si>
  <si>
    <t>09-05</t>
  </si>
  <si>
    <t xml:space="preserve">Rivet alu/acier 4.8x12 TP </t>
  </si>
  <si>
    <t>1056867
Std ASD4812</t>
  </si>
  <si>
    <t>09-09</t>
  </si>
  <si>
    <t>Mille</t>
  </si>
  <si>
    <t xml:space="preserve">Rivet alu/acier 4.8x20 TL14 </t>
  </si>
  <si>
    <t>7466*RIVETALU/AC4.8X20TL14</t>
  </si>
  <si>
    <t>01-13</t>
  </si>
  <si>
    <t xml:space="preserve">Rivet alu/acier 4.8x20 TL16 </t>
  </si>
  <si>
    <t>7466*11.61.7314578</t>
  </si>
  <si>
    <t>03-11</t>
  </si>
  <si>
    <t xml:space="preserve">Rivet alu/acier 5.0x12 TL14 </t>
  </si>
  <si>
    <t>Mafart</t>
  </si>
  <si>
    <t>Rivet alu/acier 5.0x16 TL14</t>
  </si>
  <si>
    <t>GE26304079</t>
  </si>
  <si>
    <t>02-03</t>
  </si>
  <si>
    <t>AOI</t>
  </si>
  <si>
    <t>Rivet alu tige alu</t>
  </si>
  <si>
    <t xml:space="preserve">Rivet alu/alu 4.8x11 </t>
  </si>
  <si>
    <t>08-09</t>
  </si>
  <si>
    <t>Distrivert</t>
  </si>
  <si>
    <t>Rivet alu/alu 4.8x16 C16</t>
  </si>
  <si>
    <t>12-98</t>
  </si>
  <si>
    <t xml:space="preserve">Rivet en coffret </t>
  </si>
  <si>
    <t>0139*Y.RIV3PB</t>
  </si>
  <si>
    <t>01-12</t>
  </si>
  <si>
    <t>Ecrou</t>
  </si>
  <si>
    <t xml:space="preserve">Ecrou à oreille </t>
  </si>
  <si>
    <t xml:space="preserve">Ecrou frein hexagonal </t>
  </si>
  <si>
    <t>Ecrou HU hexagonal</t>
  </si>
  <si>
    <t>Ecrou HU hexagonal bichromaté</t>
  </si>
  <si>
    <t>Ecrou HU hexagonal brut</t>
  </si>
  <si>
    <t>Ecrou HU hexagonal zingué</t>
  </si>
  <si>
    <t>Ecrou hexagonal trapézoïdal brut</t>
  </si>
  <si>
    <t>Ecrou noyé à sertir</t>
  </si>
  <si>
    <t>Rondelle</t>
  </si>
  <si>
    <t>Rondelle éventail</t>
  </si>
  <si>
    <t>Rondelle grower</t>
  </si>
  <si>
    <t>Rondelle grower bichromatée</t>
  </si>
  <si>
    <t>Rondelle grower brute</t>
  </si>
  <si>
    <t>Rondelle grower zinguée</t>
  </si>
  <si>
    <t>Rondelle plate Z</t>
  </si>
  <si>
    <t>Rondelle Z bichromatée</t>
  </si>
  <si>
    <t xml:space="preserve">Rondelle Z zinguée </t>
  </si>
  <si>
    <t>Rondelle plate M</t>
  </si>
  <si>
    <t>Rondelle M bichromatée</t>
  </si>
  <si>
    <t>Rondelle M brute</t>
  </si>
  <si>
    <t>Rondelle plate L</t>
  </si>
  <si>
    <t>Rondelle L zinguée</t>
  </si>
  <si>
    <t>Rondelle plate LL</t>
  </si>
  <si>
    <t>Rondelle LL zinguée extra large</t>
  </si>
  <si>
    <t xml:space="preserve">Rondelle carrossier </t>
  </si>
  <si>
    <t>Rondelle carrossier zinguée</t>
  </si>
  <si>
    <t>Rondelle épaisse sans chanfrein</t>
  </si>
  <si>
    <t xml:space="preserve">Tige filetée </t>
  </si>
  <si>
    <t xml:space="preserve">Tige filetée - classe 4.6 </t>
  </si>
  <si>
    <t>Tige filetée CL4.6 brute</t>
  </si>
  <si>
    <t>Mètre</t>
  </si>
  <si>
    <t>Tige filetée CL4.6 zinguée</t>
  </si>
  <si>
    <t xml:space="preserve">Tige filetée - classe 8.8 </t>
  </si>
  <si>
    <t>Tige filetée CL8.8 brute</t>
  </si>
  <si>
    <t>Tige filetée CL8.8 brute trapézoïdale</t>
  </si>
  <si>
    <t>Tige filetée CL8.8 zinguée</t>
  </si>
  <si>
    <t>Tige filetée - classe 10.9</t>
  </si>
  <si>
    <t>Tige filetée CL10.9 brute</t>
  </si>
  <si>
    <t>01-14</t>
  </si>
  <si>
    <t>Rouleau</t>
  </si>
  <si>
    <t>Litre</t>
  </si>
  <si>
    <t>Bouteille</t>
  </si>
  <si>
    <t>M³</t>
  </si>
  <si>
    <t>Kilo</t>
  </si>
  <si>
    <t>Bobine</t>
  </si>
  <si>
    <t>Flaçon</t>
  </si>
  <si>
    <t>Tube</t>
  </si>
  <si>
    <t>Bidon</t>
  </si>
  <si>
    <t>Pot</t>
  </si>
  <si>
    <t>Lot</t>
  </si>
  <si>
    <t>Aérosol</t>
  </si>
  <si>
    <t>Carton</t>
  </si>
  <si>
    <t>Feuille</t>
  </si>
  <si>
    <t>Fût</t>
  </si>
  <si>
    <t>Total</t>
  </si>
  <si>
    <t>Barre</t>
  </si>
  <si>
    <t>Paire</t>
  </si>
  <si>
    <t>M²</t>
  </si>
  <si>
    <t>Plaque</t>
  </si>
  <si>
    <t>Pas</t>
  </si>
  <si>
    <t>Unité</t>
  </si>
  <si>
    <t>Jour</t>
  </si>
  <si>
    <t>Coopérative</t>
  </si>
  <si>
    <t>E.A.R.L</t>
  </si>
  <si>
    <t>Bâton</t>
  </si>
  <si>
    <t>E.T.A</t>
  </si>
  <si>
    <t>E.U.R.L</t>
  </si>
  <si>
    <t>Entreprise</t>
  </si>
  <si>
    <t>ETS</t>
  </si>
  <si>
    <t>G.A.E.C</t>
  </si>
  <si>
    <t>Madame</t>
  </si>
  <si>
    <t>Mademoiselle</t>
  </si>
  <si>
    <t>Maître</t>
  </si>
  <si>
    <t>Monsieur</t>
  </si>
  <si>
    <t>S.A</t>
  </si>
  <si>
    <t>S.A.R.L</t>
  </si>
  <si>
    <t>S.A.S</t>
  </si>
  <si>
    <t>Jeu</t>
  </si>
  <si>
    <t>S.A.S.U</t>
  </si>
  <si>
    <t>S.C.A</t>
  </si>
  <si>
    <t>S.C.E.A</t>
  </si>
  <si>
    <t>Longueur</t>
  </si>
  <si>
    <t>S.C.I</t>
  </si>
  <si>
    <t>S.N.C</t>
  </si>
  <si>
    <t>SICA SA</t>
  </si>
  <si>
    <t>Société</t>
  </si>
  <si>
    <t>U.S.C.A</t>
  </si>
  <si>
    <t>Tôle</t>
  </si>
  <si>
    <t>Tonneau</t>
  </si>
  <si>
    <t>KILO /UV</t>
  </si>
  <si>
    <t>CIVILITE</t>
  </si>
  <si>
    <t>CP</t>
  </si>
  <si>
    <t>VILLE</t>
  </si>
  <si>
    <t>FONCTION
SERVICE</t>
  </si>
  <si>
    <t>NOM</t>
  </si>
  <si>
    <t>PRENOM</t>
  </si>
  <si>
    <t>TEL</t>
  </si>
  <si>
    <t>FAX</t>
  </si>
  <si>
    <t>E-MAIL</t>
  </si>
  <si>
    <t>PAGE WEB</t>
  </si>
  <si>
    <t>ACTIVITE</t>
  </si>
  <si>
    <t>ADRESSE1</t>
  </si>
  <si>
    <t>ADRESSE2</t>
  </si>
  <si>
    <t>MEMO</t>
  </si>
  <si>
    <t>2MDISTRIBUTION</t>
  </si>
  <si>
    <t>SERVON SUR VILAINE</t>
  </si>
  <si>
    <t/>
  </si>
  <si>
    <t>02 99 04 04 05</t>
  </si>
  <si>
    <t>Le Coq Rouge</t>
  </si>
  <si>
    <t>Rte de Paris N 157</t>
  </si>
  <si>
    <t>ABEC LOZE</t>
  </si>
  <si>
    <t>PLOERMEL</t>
  </si>
  <si>
    <t>02 97 74 03 47</t>
  </si>
  <si>
    <t>ZA du Bois Vert</t>
  </si>
  <si>
    <t>Rue Fulgence Bienvenue</t>
  </si>
  <si>
    <t>ABRASERVICE</t>
  </si>
  <si>
    <t>NANTES CEDEX 03</t>
  </si>
  <si>
    <t>02 51 85 29 01</t>
  </si>
  <si>
    <t>11, rue du Moulin de la Garde</t>
  </si>
  <si>
    <t>ACCROCH'TOIT</t>
  </si>
  <si>
    <t>PLANCOËT</t>
  </si>
  <si>
    <t>8, rue de la Folie</t>
  </si>
  <si>
    <t>Commande</t>
  </si>
  <si>
    <t>PORT/
TEL2</t>
  </si>
  <si>
    <t>CODE 
REGLT</t>
  </si>
  <si>
    <t>Rondelle ressort</t>
  </si>
  <si>
    <t>Duobat</t>
  </si>
  <si>
    <t>02-14</t>
  </si>
  <si>
    <t>5932008080</t>
  </si>
  <si>
    <t>4006209935057</t>
  </si>
  <si>
    <t>M.Bricolage</t>
  </si>
  <si>
    <t>Cartouche scellement Fis P300 ton pierre</t>
  </si>
  <si>
    <t>Pochette</t>
  </si>
  <si>
    <t>Goujon 8x60/10 -W-FA/S</t>
  </si>
  <si>
    <t>Cheville nylon 06x30 à collerette - spit 057080</t>
  </si>
  <si>
    <t>Cheville nylon 08x50 à collerette - fischer UX</t>
  </si>
  <si>
    <t xml:space="preserve">Goujon 6x85/50 - spit fix std 050530 </t>
  </si>
  <si>
    <t xml:space="preserve">Goujon 8x70/20 - spit fix II </t>
  </si>
  <si>
    <t xml:space="preserve">Goujon 8x80/44/15 - spit fix II </t>
  </si>
  <si>
    <t xml:space="preserve">Goujon 8x90/40 - spit fix II </t>
  </si>
  <si>
    <t xml:space="preserve">Goujon 8x95/30 - rawlex rxpt </t>
  </si>
  <si>
    <t>Goujon 10x86/10 - fbn II</t>
  </si>
  <si>
    <t xml:space="preserve">Goujon 10x95/25 - rawlex rxpt </t>
  </si>
  <si>
    <t xml:space="preserve">Goujon 10x95/35 - spit fix II </t>
  </si>
  <si>
    <t xml:space="preserve">Goujon 12x100/5 - rawlex rxpt </t>
  </si>
  <si>
    <t xml:space="preserve">Goujon 12x100/25 - spit fix II </t>
  </si>
  <si>
    <t xml:space="preserve">Goujon 16x125/5 - rawlex rxpt </t>
  </si>
  <si>
    <t xml:space="preserve">Goujon 16x150/30 - rawlex rxpt </t>
  </si>
  <si>
    <t>Goujon 20x160/     - rawlex</t>
  </si>
  <si>
    <t>04-14</t>
  </si>
  <si>
    <t>Cheville expansion à frapper</t>
  </si>
  <si>
    <t>090401008</t>
  </si>
  <si>
    <t>06-14</t>
  </si>
  <si>
    <t>Cheville nylon 10x50 s/s collerette - spit 057030</t>
  </si>
  <si>
    <t>Rivet alu</t>
  </si>
  <si>
    <t xml:space="preserve">Rondelle M zinguée </t>
  </si>
  <si>
    <t>Cheville à expansion à frapper zing 8x30 - W-ED/S-A2K</t>
  </si>
  <si>
    <t>Cartouche scellement Fis HT 300T gris</t>
  </si>
  <si>
    <t>135871</t>
  </si>
  <si>
    <t>PA UV</t>
  </si>
  <si>
    <t>09-14</t>
  </si>
  <si>
    <t>Rivet alu/acier 4.8x20 TP/Box</t>
  </si>
  <si>
    <t>11-14</t>
  </si>
  <si>
    <t>598860</t>
  </si>
  <si>
    <t>1/2 jour</t>
  </si>
  <si>
    <t>1349881</t>
  </si>
  <si>
    <t>Cheville nylon 08x34 s/s collerette - fischer PC8 x 100</t>
  </si>
  <si>
    <t>12-14</t>
  </si>
  <si>
    <t>6758703</t>
  </si>
  <si>
    <t>Goujon 10x110/50-40 - fix3 x25 p</t>
  </si>
  <si>
    <t>Goujon 12x125/30x45  - W-FA/S</t>
  </si>
  <si>
    <t>Goujon 12x120/  - rawlex</t>
  </si>
  <si>
    <t>5932012125</t>
  </si>
  <si>
    <t>02-15</t>
  </si>
  <si>
    <t>Coffret facom rivet alu x 600 p + pince</t>
  </si>
  <si>
    <t>03-15</t>
  </si>
  <si>
    <t>28320</t>
  </si>
  <si>
    <t xml:space="preserve">Ecrou à souder </t>
  </si>
  <si>
    <t>28185</t>
  </si>
  <si>
    <t>Goujon 8x55/5 - spit fix III MT x100p</t>
  </si>
  <si>
    <t>Goujon 16x125/30/15 - fix3 x 20p</t>
  </si>
  <si>
    <t>Nom :</t>
  </si>
  <si>
    <t>De :</t>
  </si>
  <si>
    <t>André P</t>
  </si>
  <si>
    <t>Lieu :</t>
  </si>
  <si>
    <t xml:space="preserve">Service : </t>
  </si>
  <si>
    <t>A :</t>
  </si>
  <si>
    <t>Tél :</t>
  </si>
  <si>
    <t>Mail :</t>
  </si>
  <si>
    <t>Fax :</t>
  </si>
  <si>
    <t>Date :</t>
  </si>
  <si>
    <t xml:space="preserve">Affaire/N° : </t>
  </si>
  <si>
    <t>Stock :</t>
  </si>
  <si>
    <t>Règlt :</t>
  </si>
  <si>
    <t>Délais de livraison</t>
  </si>
  <si>
    <t>Sans frais de port, d'emballage et de facturation</t>
  </si>
  <si>
    <t>Urgent</t>
  </si>
  <si>
    <t>Réf</t>
  </si>
  <si>
    <t>Qtés</t>
  </si>
  <si>
    <t>P.U</t>
  </si>
  <si>
    <t>TOTAL HT</t>
  </si>
  <si>
    <t>SOUS-TOTAL</t>
  </si>
  <si>
    <t>Port - emb</t>
  </si>
  <si>
    <t>Remise</t>
  </si>
  <si>
    <t>TVA 20%</t>
  </si>
  <si>
    <t>TTC</t>
  </si>
  <si>
    <t>Poids Tot/kg</t>
  </si>
  <si>
    <t>Poids Unit/Kg</t>
  </si>
  <si>
    <t>Demande de prix</t>
  </si>
  <si>
    <t xml:space="preserve">N° d'affaire et nom de notre contact à reporter sur vos documents </t>
  </si>
  <si>
    <t xml:space="preserve">Commentaires :
</t>
  </si>
  <si>
    <t>commerciaux</t>
  </si>
  <si>
    <t>Taux :</t>
  </si>
  <si>
    <t xml:space="preserve">                                                            ZA du Maupas </t>
  </si>
  <si>
    <t xml:space="preserve">                                                35290 ST-MEEN LE GRAND</t>
  </si>
  <si>
    <r>
      <t xml:space="preserve">                 (</t>
    </r>
    <r>
      <rPr>
        <sz val="12"/>
        <color theme="1"/>
        <rFont val="Engravers MT"/>
        <family val="1"/>
      </rPr>
      <t xml:space="preserve"> </t>
    </r>
    <r>
      <rPr>
        <b/>
        <sz val="12"/>
        <color theme="1"/>
        <rFont val="Eras Demi ITC"/>
        <family val="2"/>
      </rPr>
      <t>02.99.09.63.25</t>
    </r>
    <r>
      <rPr>
        <b/>
        <sz val="12"/>
        <color theme="1"/>
        <rFont val="Engravers MT"/>
        <family val="1"/>
      </rPr>
      <t xml:space="preserve">   </t>
    </r>
    <r>
      <rPr>
        <b/>
        <sz val="12"/>
        <color theme="1"/>
        <rFont val="Wingdings"/>
        <charset val="2"/>
      </rPr>
      <t>:</t>
    </r>
    <r>
      <rPr>
        <b/>
        <sz val="12"/>
        <color theme="1"/>
        <rFont val="Engravers MT"/>
        <family val="1"/>
      </rPr>
      <t xml:space="preserve"> </t>
    </r>
    <r>
      <rPr>
        <b/>
        <sz val="12"/>
        <color theme="1"/>
        <rFont val="Eras Demi ITC"/>
        <family val="2"/>
      </rPr>
      <t>02.99.09.50.68</t>
    </r>
    <r>
      <rPr>
        <b/>
        <sz val="12"/>
        <color theme="1"/>
        <rFont val="Engravers MT"/>
        <family val="1"/>
      </rPr>
      <t xml:space="preserve">   </t>
    </r>
  </si>
  <si>
    <t>t</t>
  </si>
  <si>
    <t>2 clic</t>
  </si>
  <si>
    <t>16,21</t>
  </si>
  <si>
    <t>13,58</t>
  </si>
  <si>
    <t>22,09</t>
  </si>
  <si>
    <t>4,52</t>
  </si>
  <si>
    <t>60,46</t>
  </si>
</sst>
</file>

<file path=xl/styles.xml><?xml version="1.0" encoding="utf-8"?>
<styleSheet xmlns="http://schemas.openxmlformats.org/spreadsheetml/2006/main">
  <numFmts count="7">
    <numFmt numFmtId="164" formatCode="[$-40C]mmm\-yy;@"/>
    <numFmt numFmtId="165" formatCode="00000"/>
    <numFmt numFmtId="166" formatCode="0#&quot; &quot;##&quot; &quot;##&quot; &quot;##&quot; &quot;##"/>
    <numFmt numFmtId="167" formatCode="_-* #,##0.00\ [$€]_-;\-* #,##0.00\ [$€]_-;_-* &quot;-&quot;??\ [$€]_-;_-@_-"/>
    <numFmt numFmtId="168" formatCode="#.##0\.00"/>
    <numFmt numFmtId="169" formatCode="#\.00"/>
    <numFmt numFmtId="170" formatCode="\$#\.00"/>
  </numFmts>
  <fonts count="6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Arial"/>
      <family val="2"/>
    </font>
    <font>
      <b/>
      <sz val="12"/>
      <color theme="1"/>
      <name val="Calibri"/>
      <family val="1"/>
      <scheme val="minor"/>
    </font>
    <font>
      <b/>
      <sz val="15"/>
      <name val="Bookman Old Style"/>
      <family val="1"/>
    </font>
    <font>
      <b/>
      <sz val="6"/>
      <color theme="3" tint="0.39997558519241921"/>
      <name val="Arial"/>
      <family val="2"/>
    </font>
    <font>
      <i/>
      <sz val="8"/>
      <name val="Arial"/>
      <family val="2"/>
    </font>
    <font>
      <i/>
      <sz val="8"/>
      <color theme="1"/>
      <name val="Arial"/>
      <family val="2"/>
    </font>
    <font>
      <b/>
      <i/>
      <sz val="8"/>
      <color indexed="10"/>
      <name val="Arial"/>
      <family val="2"/>
    </font>
    <font>
      <b/>
      <i/>
      <sz val="15"/>
      <name val="Aharoni"/>
      <charset val="177"/>
    </font>
    <font>
      <i/>
      <sz val="11"/>
      <color theme="1"/>
      <name val="Calibri"/>
      <family val="2"/>
      <scheme val="minor"/>
    </font>
    <font>
      <b/>
      <sz val="11"/>
      <name val="Arial"/>
      <family val="2"/>
    </font>
    <font>
      <b/>
      <sz val="8"/>
      <name val="Arial"/>
      <family val="2"/>
    </font>
    <font>
      <i/>
      <sz val="8"/>
      <color indexed="10"/>
      <name val="Arial"/>
      <family val="2"/>
    </font>
    <font>
      <b/>
      <i/>
      <sz val="8"/>
      <color theme="7" tint="-0.249977111117893"/>
      <name val="Arial"/>
      <family val="2"/>
    </font>
    <font>
      <b/>
      <i/>
      <sz val="8"/>
      <color theme="3" tint="0.39997558519241921"/>
      <name val="Arial"/>
      <family val="2"/>
    </font>
    <font>
      <sz val="9"/>
      <color rgb="FF777777"/>
      <name val="Calibri"/>
      <family val="2"/>
      <scheme val="minor"/>
    </font>
    <font>
      <b/>
      <i/>
      <sz val="8"/>
      <name val="Arial"/>
      <family val="2"/>
    </font>
    <font>
      <b/>
      <i/>
      <sz val="9"/>
      <name val="Arial"/>
      <family val="2"/>
    </font>
    <font>
      <b/>
      <sz val="9"/>
      <color indexed="81"/>
      <name val="Tahoma"/>
      <family val="2"/>
    </font>
    <font>
      <b/>
      <sz val="10"/>
      <color indexed="81"/>
      <name val="Tahoma"/>
      <family val="2"/>
    </font>
    <font>
      <sz val="10"/>
      <color indexed="81"/>
      <name val="Tahoma"/>
      <family val="2"/>
    </font>
    <font>
      <sz val="9"/>
      <color indexed="81"/>
      <name val="Tahoma"/>
      <family val="2"/>
    </font>
    <font>
      <sz val="20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1"/>
      <color rgb="FF632523"/>
      <name val="Perpetua"/>
      <family val="1"/>
    </font>
    <font>
      <sz val="10"/>
      <color indexed="8"/>
      <name val="Arial"/>
      <family val="2"/>
    </font>
    <font>
      <b/>
      <sz val="11"/>
      <color indexed="8"/>
      <name val="Calibri"/>
      <family val="2"/>
    </font>
    <font>
      <b/>
      <sz val="16"/>
      <color theme="9" tint="-0.499984740745262"/>
      <name val="Calibri"/>
      <family val="2"/>
    </font>
    <font>
      <sz val="9"/>
      <color indexed="8"/>
      <name val="Calibri"/>
      <family val="2"/>
    </font>
    <font>
      <b/>
      <sz val="11"/>
      <color theme="9" tint="-0.499984740745262"/>
      <name val="Calibri"/>
      <family val="2"/>
    </font>
    <font>
      <b/>
      <sz val="9"/>
      <color theme="3" tint="0.39997558519241921"/>
      <name val="Calibri"/>
      <family val="2"/>
    </font>
    <font>
      <b/>
      <sz val="9"/>
      <color rgb="FFC00000"/>
      <name val="Calibri"/>
      <family val="2"/>
    </font>
    <font>
      <b/>
      <sz val="9"/>
      <color theme="6" tint="-0.499984740745262"/>
      <name val="Calibri"/>
      <family val="2"/>
    </font>
    <font>
      <b/>
      <sz val="9"/>
      <color theme="9" tint="-0.499984740745262"/>
      <name val="Calibri"/>
      <family val="2"/>
    </font>
    <font>
      <b/>
      <sz val="9"/>
      <color theme="4" tint="-0.249977111117893"/>
      <name val="Calibri"/>
      <family val="2"/>
    </font>
    <font>
      <sz val="11"/>
      <color indexed="8"/>
      <name val="Calibri"/>
      <family val="2"/>
    </font>
    <font>
      <b/>
      <sz val="9"/>
      <color indexed="8"/>
      <name val="Calibri"/>
      <family val="2"/>
    </font>
    <font>
      <b/>
      <sz val="9"/>
      <color theme="9" tint="-0.249977111117893"/>
      <name val="Calibri"/>
      <family val="2"/>
    </font>
    <font>
      <sz val="10"/>
      <name val="Arial"/>
      <family val="2"/>
    </font>
    <font>
      <b/>
      <sz val="12"/>
      <color theme="1"/>
      <name val="Engravers MT"/>
      <family val="1"/>
    </font>
    <font>
      <sz val="12"/>
      <color theme="1"/>
      <name val="Calibri"/>
      <family val="2"/>
      <scheme val="minor"/>
    </font>
    <font>
      <sz val="28"/>
      <color rgb="FFC00000"/>
      <name val="Calibri"/>
      <family val="2"/>
      <scheme val="minor"/>
    </font>
    <font>
      <sz val="12"/>
      <color theme="1"/>
      <name val="Wingdings"/>
      <charset val="2"/>
    </font>
    <font>
      <sz val="12"/>
      <color theme="1"/>
      <name val="Engravers MT"/>
      <family val="1"/>
    </font>
    <font>
      <b/>
      <sz val="12"/>
      <color theme="1"/>
      <name val="Eras Demi ITC"/>
      <family val="2"/>
    </font>
    <font>
      <b/>
      <sz val="12"/>
      <color theme="1"/>
      <name val="Wingdings"/>
      <charset val="2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9" tint="-0.499984740745262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3" tint="0.39997558519241921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theme="3" tint="0.39997558519241921"/>
      <name val="Calibri"/>
      <family val="2"/>
      <scheme val="minor"/>
    </font>
    <font>
      <b/>
      <sz val="10"/>
      <color theme="1"/>
      <name val="Calisto MT"/>
      <family val="1"/>
    </font>
    <font>
      <b/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"/>
      <color indexed="8"/>
      <name val="Courier"/>
      <family val="3"/>
    </font>
    <font>
      <b/>
      <sz val="1"/>
      <color indexed="8"/>
      <name val="Courier"/>
      <family val="3"/>
    </font>
  </fonts>
  <fills count="13">
    <fill>
      <patternFill patternType="none"/>
    </fill>
    <fill>
      <patternFill patternType="gray125"/>
    </fill>
    <fill>
      <patternFill patternType="gray0625">
        <bgColor rgb="FFC8D3EA"/>
      </patternFill>
    </fill>
    <fill>
      <patternFill patternType="solid">
        <fgColor rgb="FFF1D8D7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8D3EA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7E2DD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indexed="43"/>
        <bgColor indexed="64"/>
      </patternFill>
    </fill>
  </fills>
  <borders count="22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</borders>
  <cellStyleXfs count="16">
    <xf numFmtId="0" fontId="0" fillId="0" borderId="0"/>
    <xf numFmtId="164" fontId="2" fillId="0" borderId="0" applyNumberFormat="0" applyFill="0" applyBorder="0" applyAlignment="0" applyProtection="0"/>
    <xf numFmtId="164" fontId="11" fillId="0" borderId="0" applyNumberFormat="0" applyFill="0" applyBorder="0" applyAlignment="0" applyProtection="0"/>
    <xf numFmtId="164" fontId="1" fillId="0" borderId="0" applyNumberFormat="0" applyFill="0" applyBorder="0" applyAlignment="0" applyProtection="0"/>
    <xf numFmtId="164" fontId="27" fillId="0" borderId="0"/>
    <xf numFmtId="0" fontId="37" fillId="0" borderId="0"/>
    <xf numFmtId="0" fontId="40" fillId="0" borderId="0"/>
    <xf numFmtId="0" fontId="64" fillId="0" borderId="0">
      <protection locked="0"/>
    </xf>
    <xf numFmtId="0" fontId="65" fillId="0" borderId="0">
      <protection locked="0"/>
    </xf>
    <xf numFmtId="0" fontId="65" fillId="0" borderId="0">
      <protection locked="0"/>
    </xf>
    <xf numFmtId="167" fontId="40" fillId="0" borderId="0" applyFont="0" applyFill="0" applyBorder="0" applyAlignment="0" applyProtection="0"/>
    <xf numFmtId="168" fontId="64" fillId="0" borderId="0">
      <protection locked="0"/>
    </xf>
    <xf numFmtId="169" fontId="64" fillId="0" borderId="0">
      <protection locked="0"/>
    </xf>
    <xf numFmtId="170" fontId="64" fillId="0" borderId="0">
      <protection locked="0"/>
    </xf>
    <xf numFmtId="0" fontId="64" fillId="0" borderId="19">
      <protection locked="0"/>
    </xf>
    <xf numFmtId="0" fontId="40" fillId="12" borderId="0"/>
  </cellStyleXfs>
  <cellXfs count="159">
    <xf numFmtId="0" fontId="0" fillId="0" borderId="0" xfId="0"/>
    <xf numFmtId="0" fontId="61" fillId="10" borderId="13" xfId="0" applyFont="1" applyFill="1" applyBorder="1" applyAlignment="1" applyProtection="1">
      <alignment horizontal="right" vertical="center"/>
    </xf>
    <xf numFmtId="0" fontId="61" fillId="10" borderId="18" xfId="0" applyFont="1" applyFill="1" applyBorder="1" applyAlignment="1" applyProtection="1">
      <alignment horizontal="right" vertical="center"/>
    </xf>
    <xf numFmtId="1" fontId="3" fillId="2" borderId="1" xfId="0" applyNumberFormat="1" applyFont="1" applyFill="1" applyBorder="1" applyAlignment="1">
      <alignment horizontal="center" vertical="center" wrapText="1"/>
    </xf>
    <xf numFmtId="164" fontId="3" fillId="2" borderId="1" xfId="0" applyNumberFormat="1" applyFont="1" applyFill="1" applyBorder="1" applyAlignment="1">
      <alignment horizontal="center" vertical="center" wrapText="1"/>
    </xf>
    <xf numFmtId="164" fontId="3" fillId="2" borderId="3" xfId="0" applyNumberFormat="1" applyFont="1" applyFill="1" applyBorder="1" applyAlignment="1">
      <alignment horizontal="center" vertical="center" wrapText="1"/>
    </xf>
    <xf numFmtId="164" fontId="3" fillId="2" borderId="2" xfId="0" applyNumberFormat="1" applyFont="1" applyFill="1" applyBorder="1" applyAlignment="1">
      <alignment horizontal="center" vertical="center" wrapText="1"/>
    </xf>
    <xf numFmtId="1" fontId="4" fillId="0" borderId="0" xfId="0" applyNumberFormat="1" applyFont="1" applyAlignment="1">
      <alignment horizontal="center"/>
    </xf>
    <xf numFmtId="164" fontId="5" fillId="3" borderId="4" xfId="0" applyNumberFormat="1" applyFont="1" applyFill="1" applyBorder="1" applyAlignment="1">
      <alignment vertical="center" wrapText="1"/>
    </xf>
    <xf numFmtId="49" fontId="6" fillId="0" borderId="1" xfId="0" applyNumberFormat="1" applyFont="1" applyFill="1" applyBorder="1" applyAlignment="1" applyProtection="1">
      <alignment horizontal="left" vertical="center"/>
      <protection locked="0"/>
    </xf>
    <xf numFmtId="164" fontId="6" fillId="0" borderId="1" xfId="0" applyNumberFormat="1" applyFont="1" applyFill="1" applyBorder="1" applyAlignment="1" applyProtection="1">
      <alignment horizontal="left" vertical="center"/>
      <protection locked="0"/>
    </xf>
    <xf numFmtId="49" fontId="7" fillId="0" borderId="1" xfId="0" applyNumberFormat="1" applyFont="1" applyFill="1" applyBorder="1" applyAlignment="1" applyProtection="1">
      <alignment horizontal="center" vertical="center"/>
      <protection locked="0"/>
    </xf>
    <xf numFmtId="49" fontId="8" fillId="0" borderId="3" xfId="0" applyNumberFormat="1" applyFont="1" applyFill="1" applyBorder="1" applyAlignment="1" applyProtection="1">
      <alignment horizontal="left" vertical="center"/>
      <protection locked="0"/>
    </xf>
    <xf numFmtId="2" fontId="9" fillId="0" borderId="3" xfId="0" applyNumberFormat="1" applyFont="1" applyFill="1" applyBorder="1" applyAlignment="1" applyProtection="1">
      <alignment vertical="center"/>
      <protection locked="0"/>
    </xf>
    <xf numFmtId="2" fontId="2" fillId="0" borderId="3" xfId="1" applyNumberFormat="1" applyFill="1" applyBorder="1" applyAlignment="1" applyProtection="1">
      <alignment vertical="center"/>
      <protection locked="0"/>
    </xf>
    <xf numFmtId="2" fontId="2" fillId="0" borderId="2" xfId="1" applyNumberFormat="1" applyFill="1" applyBorder="1" applyAlignment="1" applyProtection="1">
      <alignment vertical="center"/>
      <protection locked="0"/>
    </xf>
    <xf numFmtId="2" fontId="2" fillId="4" borderId="3" xfId="1" applyNumberFormat="1" applyFill="1" applyBorder="1" applyAlignment="1" applyProtection="1">
      <alignment vertical="center"/>
      <protection locked="0"/>
    </xf>
    <xf numFmtId="4" fontId="2" fillId="0" borderId="1" xfId="1" applyNumberFormat="1" applyFill="1" applyBorder="1" applyAlignment="1" applyProtection="1">
      <alignment horizontal="right" vertical="center"/>
      <protection locked="0"/>
    </xf>
    <xf numFmtId="2" fontId="2" fillId="0" borderId="3" xfId="1" applyNumberFormat="1" applyBorder="1" applyAlignment="1">
      <alignment vertical="center"/>
    </xf>
    <xf numFmtId="164" fontId="10" fillId="5" borderId="5" xfId="0" applyNumberFormat="1" applyFont="1" applyFill="1" applyBorder="1" applyAlignment="1">
      <alignment vertical="center" wrapText="1"/>
    </xf>
    <xf numFmtId="2" fontId="8" fillId="0" borderId="3" xfId="0" applyNumberFormat="1" applyFont="1" applyFill="1" applyBorder="1" applyAlignment="1" applyProtection="1">
      <alignment vertical="center"/>
      <protection locked="0"/>
    </xf>
    <xf numFmtId="2" fontId="11" fillId="0" borderId="3" xfId="2" applyNumberFormat="1" applyFill="1" applyBorder="1" applyAlignment="1" applyProtection="1">
      <alignment vertical="center"/>
      <protection locked="0"/>
    </xf>
    <xf numFmtId="2" fontId="11" fillId="0" borderId="2" xfId="2" applyNumberFormat="1" applyFill="1" applyBorder="1" applyAlignment="1" applyProtection="1">
      <alignment vertical="center"/>
      <protection locked="0"/>
    </xf>
    <xf numFmtId="2" fontId="11" fillId="4" borderId="3" xfId="2" applyNumberFormat="1" applyFill="1" applyBorder="1" applyAlignment="1" applyProtection="1">
      <alignment vertical="center"/>
      <protection locked="0"/>
    </xf>
    <xf numFmtId="4" fontId="11" fillId="0" borderId="1" xfId="2" applyNumberFormat="1" applyFill="1" applyBorder="1" applyAlignment="1" applyProtection="1">
      <alignment horizontal="right" vertical="center"/>
      <protection locked="0"/>
    </xf>
    <xf numFmtId="2" fontId="11" fillId="0" borderId="3" xfId="2" applyNumberFormat="1" applyBorder="1" applyAlignment="1">
      <alignment vertical="center"/>
    </xf>
    <xf numFmtId="164" fontId="12" fillId="6" borderId="5" xfId="0" applyNumberFormat="1" applyFont="1" applyFill="1" applyBorder="1" applyAlignment="1">
      <alignment vertical="center" wrapText="1"/>
    </xf>
    <xf numFmtId="2" fontId="1" fillId="0" borderId="3" xfId="3" applyNumberFormat="1" applyFill="1" applyBorder="1" applyAlignment="1" applyProtection="1">
      <alignment vertical="center"/>
      <protection locked="0"/>
    </xf>
    <xf numFmtId="2" fontId="1" fillId="0" borderId="2" xfId="3" applyNumberFormat="1" applyFill="1" applyBorder="1" applyAlignment="1" applyProtection="1">
      <alignment vertical="center"/>
      <protection locked="0"/>
    </xf>
    <xf numFmtId="2" fontId="1" fillId="4" borderId="3" xfId="3" applyNumberFormat="1" applyFill="1" applyBorder="1" applyAlignment="1" applyProtection="1">
      <alignment vertical="center"/>
      <protection locked="0"/>
    </xf>
    <xf numFmtId="4" fontId="1" fillId="0" borderId="1" xfId="3" applyNumberFormat="1" applyFill="1" applyBorder="1" applyAlignment="1" applyProtection="1">
      <alignment horizontal="right" vertical="center"/>
      <protection locked="0"/>
    </xf>
    <xf numFmtId="2" fontId="1" fillId="0" borderId="3" xfId="3" applyNumberFormat="1" applyBorder="1" applyAlignment="1">
      <alignment vertical="center"/>
    </xf>
    <xf numFmtId="164" fontId="13" fillId="7" borderId="5" xfId="0" applyNumberFormat="1" applyFont="1" applyFill="1" applyBorder="1" applyAlignment="1" applyProtection="1">
      <alignment vertical="center" wrapText="1"/>
      <protection locked="0"/>
    </xf>
    <xf numFmtId="2" fontId="14" fillId="0" borderId="2" xfId="0" applyNumberFormat="1" applyFont="1" applyFill="1" applyBorder="1" applyAlignment="1" applyProtection="1">
      <alignment vertical="center"/>
      <protection locked="0"/>
    </xf>
    <xf numFmtId="2" fontId="15" fillId="4" borderId="3" xfId="0" applyNumberFormat="1" applyFont="1" applyFill="1" applyBorder="1" applyAlignment="1" applyProtection="1">
      <alignment vertical="center"/>
      <protection locked="0"/>
    </xf>
    <xf numFmtId="4" fontId="7" fillId="0" borderId="1" xfId="0" applyNumberFormat="1" applyFont="1" applyFill="1" applyBorder="1" applyAlignment="1" applyProtection="1">
      <alignment horizontal="right" vertical="center"/>
      <protection locked="0"/>
    </xf>
    <xf numFmtId="2" fontId="16" fillId="0" borderId="3" xfId="0" applyNumberFormat="1" applyFont="1" applyFill="1" applyBorder="1" applyAlignment="1" applyProtection="1">
      <alignment vertical="center"/>
      <protection locked="0"/>
    </xf>
    <xf numFmtId="2" fontId="16" fillId="0" borderId="3" xfId="0" applyNumberFormat="1" applyFont="1" applyBorder="1" applyAlignment="1">
      <alignment vertical="center"/>
    </xf>
    <xf numFmtId="164" fontId="0" fillId="0" borderId="1" xfId="0" applyNumberFormat="1" applyBorder="1" applyAlignment="1">
      <alignment vertical="center"/>
    </xf>
    <xf numFmtId="164" fontId="17" fillId="0" borderId="0" xfId="0" applyNumberFormat="1" applyFont="1"/>
    <xf numFmtId="4" fontId="1" fillId="0" borderId="2" xfId="3" applyNumberFormat="1" applyFill="1" applyBorder="1" applyAlignment="1" applyProtection="1">
      <alignment horizontal="right" vertical="center"/>
      <protection locked="0"/>
    </xf>
    <xf numFmtId="4" fontId="14" fillId="0" borderId="2" xfId="0" applyNumberFormat="1" applyFont="1" applyFill="1" applyBorder="1" applyAlignment="1" applyProtection="1">
      <alignment horizontal="right" vertical="center"/>
      <protection locked="0"/>
    </xf>
    <xf numFmtId="164" fontId="13" fillId="7" borderId="1" xfId="0" applyNumberFormat="1" applyFont="1" applyFill="1" applyBorder="1" applyAlignment="1" applyProtection="1">
      <alignment vertical="center" wrapText="1"/>
      <protection locked="0"/>
    </xf>
    <xf numFmtId="4" fontId="11" fillId="0" borderId="2" xfId="2" applyNumberFormat="1" applyFill="1" applyBorder="1" applyAlignment="1" applyProtection="1">
      <alignment horizontal="right" vertical="center"/>
      <protection locked="0"/>
    </xf>
    <xf numFmtId="164" fontId="18" fillId="0" borderId="1" xfId="0" applyNumberFormat="1" applyFont="1" applyFill="1" applyBorder="1" applyAlignment="1" applyProtection="1">
      <alignment horizontal="left" vertical="center"/>
      <protection locked="0"/>
    </xf>
    <xf numFmtId="164" fontId="6" fillId="0" borderId="1" xfId="0" applyNumberFormat="1" applyFont="1" applyFill="1" applyBorder="1" applyAlignment="1" applyProtection="1">
      <alignment horizontal="left" vertical="center" wrapText="1"/>
      <protection locked="0"/>
    </xf>
    <xf numFmtId="164" fontId="19" fillId="8" borderId="5" xfId="0" applyNumberFormat="1" applyFont="1" applyFill="1" applyBorder="1" applyAlignment="1">
      <alignment vertical="center" wrapText="1"/>
    </xf>
    <xf numFmtId="164" fontId="0" fillId="0" borderId="0" xfId="0" applyNumberFormat="1"/>
    <xf numFmtId="164" fontId="24" fillId="0" borderId="0" xfId="0" applyNumberFormat="1" applyFont="1"/>
    <xf numFmtId="164" fontId="25" fillId="9" borderId="0" xfId="0" applyNumberFormat="1" applyFont="1" applyFill="1"/>
    <xf numFmtId="164" fontId="25" fillId="0" borderId="0" xfId="0" applyNumberFormat="1" applyFont="1"/>
    <xf numFmtId="164" fontId="0" fillId="9" borderId="0" xfId="0" applyNumberFormat="1" applyFill="1"/>
    <xf numFmtId="164" fontId="2" fillId="0" borderId="0" xfId="1"/>
    <xf numFmtId="164" fontId="11" fillId="0" borderId="0" xfId="2"/>
    <xf numFmtId="0" fontId="26" fillId="0" borderId="0" xfId="0" applyFont="1" applyAlignment="1">
      <alignment horizontal="center"/>
    </xf>
    <xf numFmtId="164" fontId="28" fillId="0" borderId="10" xfId="4" applyFont="1" applyFill="1" applyBorder="1" applyAlignment="1">
      <alignment horizontal="center" vertical="center"/>
    </xf>
    <xf numFmtId="164" fontId="28" fillId="0" borderId="11" xfId="4" applyFont="1" applyFill="1" applyBorder="1" applyAlignment="1">
      <alignment horizontal="center" vertical="center"/>
    </xf>
    <xf numFmtId="164" fontId="28" fillId="0" borderId="11" xfId="4" applyFont="1" applyFill="1" applyBorder="1" applyAlignment="1">
      <alignment horizontal="center" vertical="center" wrapText="1"/>
    </xf>
    <xf numFmtId="164" fontId="28" fillId="0" borderId="0" xfId="4" applyFont="1" applyFill="1" applyBorder="1" applyAlignment="1">
      <alignment horizontal="center" vertical="center"/>
    </xf>
    <xf numFmtId="164" fontId="28" fillId="0" borderId="0" xfId="4" applyFont="1" applyFill="1" applyBorder="1" applyAlignment="1">
      <alignment horizontal="center" vertical="center" wrapText="1"/>
    </xf>
    <xf numFmtId="1" fontId="29" fillId="0" borderId="10" xfId="4" applyNumberFormat="1" applyFont="1" applyFill="1" applyBorder="1" applyAlignment="1">
      <alignment horizontal="center" vertical="center"/>
    </xf>
    <xf numFmtId="164" fontId="30" fillId="0" borderId="11" xfId="4" applyFont="1" applyFill="1" applyBorder="1" applyAlignment="1">
      <alignment vertical="center" wrapText="1"/>
    </xf>
    <xf numFmtId="164" fontId="28" fillId="0" borderId="11" xfId="4" applyFont="1" applyFill="1" applyBorder="1" applyAlignment="1">
      <alignment vertical="center" wrapText="1"/>
    </xf>
    <xf numFmtId="164" fontId="31" fillId="0" borderId="11" xfId="4" applyFont="1" applyFill="1" applyBorder="1" applyAlignment="1">
      <alignment vertical="center" wrapText="1"/>
    </xf>
    <xf numFmtId="49" fontId="30" fillId="0" borderId="0" xfId="4" applyNumberFormat="1" applyFont="1" applyFill="1" applyBorder="1" applyAlignment="1">
      <alignment vertical="center" wrapText="1"/>
    </xf>
    <xf numFmtId="164" fontId="28" fillId="0" borderId="11" xfId="4" applyFont="1" applyFill="1" applyBorder="1" applyAlignment="1">
      <alignment vertical="center"/>
    </xf>
    <xf numFmtId="164" fontId="31" fillId="0" borderId="11" xfId="4" applyFont="1" applyFill="1" applyBorder="1" applyAlignment="1">
      <alignment vertical="center"/>
    </xf>
    <xf numFmtId="164" fontId="30" fillId="0" borderId="11" xfId="4" applyFont="1" applyFill="1" applyBorder="1" applyAlignment="1">
      <alignment vertical="center"/>
    </xf>
    <xf numFmtId="49" fontId="30" fillId="0" borderId="0" xfId="4" applyNumberFormat="1" applyFont="1" applyFill="1" applyBorder="1" applyAlignment="1">
      <alignment vertical="center"/>
    </xf>
    <xf numFmtId="165" fontId="30" fillId="0" borderId="11" xfId="4" applyNumberFormat="1" applyFont="1" applyFill="1" applyBorder="1" applyAlignment="1">
      <alignment horizontal="center" vertical="center" wrapText="1"/>
    </xf>
    <xf numFmtId="164" fontId="32" fillId="0" borderId="11" xfId="4" applyFont="1" applyFill="1" applyBorder="1" applyAlignment="1">
      <alignment vertical="center" wrapText="1"/>
    </xf>
    <xf numFmtId="164" fontId="32" fillId="0" borderId="11" xfId="4" applyFont="1" applyFill="1" applyBorder="1" applyAlignment="1">
      <alignment vertical="center"/>
    </xf>
    <xf numFmtId="166" fontId="33" fillId="0" borderId="11" xfId="4" applyNumberFormat="1" applyFont="1" applyFill="1" applyBorder="1" applyAlignment="1">
      <alignment vertical="center" wrapText="1"/>
    </xf>
    <xf numFmtId="166" fontId="33" fillId="0" borderId="11" xfId="4" applyNumberFormat="1" applyFont="1" applyFill="1" applyBorder="1" applyAlignment="1">
      <alignment vertical="center"/>
    </xf>
    <xf numFmtId="166" fontId="34" fillId="0" borderId="11" xfId="4" applyNumberFormat="1" applyFont="1" applyFill="1" applyBorder="1" applyAlignment="1">
      <alignment vertical="center" wrapText="1"/>
    </xf>
    <xf numFmtId="166" fontId="34" fillId="0" borderId="11" xfId="4" applyNumberFormat="1" applyFont="1" applyFill="1" applyBorder="1" applyAlignment="1">
      <alignment vertical="center"/>
    </xf>
    <xf numFmtId="166" fontId="35" fillId="0" borderId="11" xfId="4" applyNumberFormat="1" applyFont="1" applyFill="1" applyBorder="1" applyAlignment="1">
      <alignment vertical="center" wrapText="1"/>
    </xf>
    <xf numFmtId="166" fontId="35" fillId="0" borderId="11" xfId="4" applyNumberFormat="1" applyFont="1" applyFill="1" applyBorder="1" applyAlignment="1">
      <alignment vertical="center"/>
    </xf>
    <xf numFmtId="49" fontId="30" fillId="0" borderId="11" xfId="4" applyNumberFormat="1" applyFont="1" applyFill="1" applyBorder="1" applyAlignment="1">
      <alignment vertical="center" wrapText="1"/>
    </xf>
    <xf numFmtId="49" fontId="36" fillId="0" borderId="11" xfId="4" applyNumberFormat="1" applyFont="1" applyFill="1" applyBorder="1" applyAlignment="1">
      <alignment vertical="center" wrapText="1"/>
    </xf>
    <xf numFmtId="49" fontId="38" fillId="0" borderId="11" xfId="4" applyNumberFormat="1" applyFont="1" applyFill="1" applyBorder="1" applyAlignment="1">
      <alignment vertical="center" wrapText="1"/>
    </xf>
    <xf numFmtId="49" fontId="39" fillId="0" borderId="0" xfId="4" applyNumberFormat="1" applyFont="1" applyFill="1" applyBorder="1" applyAlignment="1">
      <alignment vertical="center" wrapText="1"/>
    </xf>
    <xf numFmtId="0" fontId="43" fillId="0" borderId="4" xfId="0" applyFont="1" applyBorder="1" applyAlignment="1" applyProtection="1">
      <alignment horizontal="center" vertical="center"/>
      <protection locked="0" hidden="1"/>
    </xf>
    <xf numFmtId="0" fontId="0" fillId="0" borderId="2" xfId="0" applyBorder="1" applyAlignment="1" applyProtection="1">
      <alignment vertical="center"/>
      <protection hidden="1"/>
    </xf>
    <xf numFmtId="0" fontId="0" fillId="0" borderId="2" xfId="0" applyFont="1" applyBorder="1" applyAlignment="1" applyProtection="1">
      <alignment vertical="center"/>
    </xf>
    <xf numFmtId="0" fontId="42" fillId="0" borderId="0" xfId="0" applyFont="1"/>
    <xf numFmtId="0" fontId="0" fillId="0" borderId="14" xfId="0" applyFont="1" applyBorder="1" applyAlignment="1" applyProtection="1">
      <alignment vertical="center"/>
      <protection hidden="1"/>
    </xf>
    <xf numFmtId="0" fontId="0" fillId="0" borderId="9" xfId="0" applyFont="1" applyBorder="1" applyAlignment="1">
      <alignment vertical="center"/>
    </xf>
    <xf numFmtId="0" fontId="0" fillId="0" borderId="2" xfId="0" applyFont="1" applyBorder="1" applyAlignment="1" applyProtection="1">
      <alignment vertical="center"/>
      <protection hidden="1"/>
    </xf>
    <xf numFmtId="0" fontId="42" fillId="0" borderId="0" xfId="0" applyFont="1" applyAlignment="1" applyProtection="1">
      <alignment vertical="center"/>
    </xf>
    <xf numFmtId="0" fontId="42" fillId="0" borderId="0" xfId="0" applyFont="1" applyProtection="1"/>
    <xf numFmtId="0" fontId="42" fillId="0" borderId="0" xfId="0" applyFont="1" applyAlignment="1" applyProtection="1">
      <alignment horizontal="right" vertical="center"/>
    </xf>
    <xf numFmtId="0" fontId="55" fillId="10" borderId="3" xfId="0" applyFont="1" applyFill="1" applyBorder="1" applyAlignment="1" applyProtection="1">
      <alignment horizontal="center" vertical="center"/>
    </xf>
    <xf numFmtId="0" fontId="55" fillId="10" borderId="14" xfId="0" applyFont="1" applyFill="1" applyBorder="1" applyAlignment="1" applyProtection="1">
      <alignment horizontal="center" vertical="center"/>
    </xf>
    <xf numFmtId="0" fontId="55" fillId="10" borderId="3" xfId="0" applyFont="1" applyFill="1" applyBorder="1" applyAlignment="1">
      <alignment horizontal="center" vertical="center" wrapText="1"/>
    </xf>
    <xf numFmtId="0" fontId="55" fillId="10" borderId="1" xfId="0" applyFont="1" applyFill="1" applyBorder="1" applyAlignment="1" applyProtection="1">
      <alignment horizontal="center" vertical="center"/>
    </xf>
    <xf numFmtId="1" fontId="56" fillId="0" borderId="3" xfId="0" applyNumberFormat="1" applyFont="1" applyBorder="1" applyAlignment="1" applyProtection="1">
      <alignment vertical="center"/>
      <protection locked="0" hidden="1"/>
    </xf>
    <xf numFmtId="2" fontId="58" fillId="0" borderId="3" xfId="0" applyNumberFormat="1" applyFont="1" applyBorder="1" applyAlignment="1" applyProtection="1">
      <alignment vertical="center"/>
      <protection locked="0" hidden="1"/>
    </xf>
    <xf numFmtId="0" fontId="59" fillId="0" borderId="2" xfId="0" applyFont="1" applyBorder="1" applyAlignment="1" applyProtection="1">
      <alignment vertical="center"/>
      <protection locked="0" hidden="1"/>
    </xf>
    <xf numFmtId="2" fontId="60" fillId="0" borderId="7" xfId="0" applyNumberFormat="1" applyFont="1" applyBorder="1" applyAlignment="1" applyProtection="1">
      <alignment vertical="center"/>
      <protection hidden="1"/>
    </xf>
    <xf numFmtId="2" fontId="55" fillId="10" borderId="6" xfId="0" applyNumberFormat="1" applyFont="1" applyFill="1" applyBorder="1" applyAlignment="1" applyProtection="1">
      <alignment vertical="center"/>
    </xf>
    <xf numFmtId="2" fontId="55" fillId="10" borderId="3" xfId="0" applyNumberFormat="1" applyFont="1" applyFill="1" applyBorder="1" applyAlignment="1" applyProtection="1">
      <alignment vertical="center"/>
      <protection locked="0" hidden="1"/>
    </xf>
    <xf numFmtId="0" fontId="55" fillId="10" borderId="9" xfId="0" applyFont="1" applyFill="1" applyBorder="1" applyAlignment="1" applyProtection="1">
      <alignment horizontal="left" vertical="center"/>
    </xf>
    <xf numFmtId="10" fontId="2" fillId="10" borderId="3" xfId="0" applyNumberFormat="1" applyFont="1" applyFill="1" applyBorder="1" applyAlignment="1" applyProtection="1">
      <alignment horizontal="left" vertical="center"/>
      <protection locked="0"/>
    </xf>
    <xf numFmtId="0" fontId="55" fillId="11" borderId="8" xfId="0" applyFont="1" applyFill="1" applyBorder="1" applyAlignment="1">
      <alignment horizontal="right" vertical="center"/>
    </xf>
    <xf numFmtId="2" fontId="60" fillId="11" borderId="7" xfId="0" applyNumberFormat="1" applyFont="1" applyFill="1" applyBorder="1" applyAlignment="1" applyProtection="1">
      <alignment vertical="center"/>
      <protection locked="0" hidden="1"/>
    </xf>
    <xf numFmtId="2" fontId="55" fillId="10" borderId="7" xfId="0" applyNumberFormat="1" applyFont="1" applyFill="1" applyBorder="1" applyAlignment="1" applyProtection="1">
      <alignment vertical="center"/>
    </xf>
    <xf numFmtId="2" fontId="42" fillId="10" borderId="3" xfId="0" applyNumberFormat="1" applyFont="1" applyFill="1" applyBorder="1" applyAlignment="1" applyProtection="1">
      <alignment vertical="center"/>
    </xf>
    <xf numFmtId="2" fontId="62" fillId="10" borderId="3" xfId="0" applyNumberFormat="1" applyFont="1" applyFill="1" applyBorder="1" applyAlignment="1" applyProtection="1">
      <alignment vertical="center"/>
    </xf>
    <xf numFmtId="0" fontId="63" fillId="0" borderId="0" xfId="0" applyFont="1"/>
    <xf numFmtId="0" fontId="0" fillId="0" borderId="9" xfId="0" applyBorder="1" applyAlignment="1" applyProtection="1">
      <alignment vertical="top" wrapText="1"/>
      <protection locked="0" hidden="1"/>
    </xf>
    <xf numFmtId="0" fontId="0" fillId="0" borderId="0" xfId="0" applyAlignment="1" applyProtection="1">
      <alignment vertical="top" wrapText="1"/>
      <protection locked="0" hidden="1"/>
    </xf>
    <xf numFmtId="0" fontId="0" fillId="0" borderId="8" xfId="0" applyBorder="1" applyAlignment="1" applyProtection="1">
      <alignment vertical="top" wrapText="1"/>
      <protection locked="0" hidden="1"/>
    </xf>
    <xf numFmtId="0" fontId="0" fillId="0" borderId="18" xfId="0" applyBorder="1" applyAlignment="1" applyProtection="1">
      <alignment vertical="top" wrapText="1"/>
      <protection locked="0" hidden="1"/>
    </xf>
    <xf numFmtId="0" fontId="0" fillId="0" borderId="13" xfId="0" applyBorder="1" applyAlignment="1" applyProtection="1">
      <alignment vertical="top" wrapText="1"/>
      <protection locked="0" hidden="1"/>
    </xf>
    <xf numFmtId="0" fontId="0" fillId="0" borderId="12" xfId="0" applyBorder="1" applyAlignment="1" applyProtection="1">
      <alignment vertical="top" wrapText="1"/>
      <protection locked="0" hidden="1"/>
    </xf>
    <xf numFmtId="0" fontId="52" fillId="0" borderId="0" xfId="0" applyFont="1" applyBorder="1" applyAlignment="1">
      <alignment horizontal="center" vertical="center"/>
    </xf>
    <xf numFmtId="166" fontId="0" fillId="0" borderId="14" xfId="0" applyNumberFormat="1" applyFont="1" applyBorder="1" applyAlignment="1" applyProtection="1">
      <alignment horizontal="left" vertical="center"/>
      <protection hidden="1"/>
    </xf>
    <xf numFmtId="0" fontId="0" fillId="0" borderId="12" xfId="0" applyBorder="1" applyAlignment="1" applyProtection="1"/>
    <xf numFmtId="2" fontId="2" fillId="10" borderId="9" xfId="0" applyNumberFormat="1" applyFont="1" applyFill="1" applyBorder="1" applyAlignment="1" applyProtection="1">
      <alignment vertical="top" wrapText="1"/>
    </xf>
    <xf numFmtId="0" fontId="0" fillId="0" borderId="0" xfId="0" applyBorder="1" applyAlignment="1">
      <alignment vertical="top"/>
    </xf>
    <xf numFmtId="0" fontId="0" fillId="0" borderId="8" xfId="0" applyBorder="1" applyAlignment="1">
      <alignment vertical="top"/>
    </xf>
    <xf numFmtId="2" fontId="57" fillId="0" borderId="2" xfId="0" applyNumberFormat="1" applyFont="1" applyBorder="1" applyAlignment="1" applyProtection="1">
      <alignment vertical="center"/>
      <protection locked="0" hidden="1"/>
    </xf>
    <xf numFmtId="0" fontId="2" fillId="0" borderId="14" xfId="0" applyFont="1" applyBorder="1" applyAlignment="1">
      <alignment vertical="center"/>
    </xf>
    <xf numFmtId="0" fontId="55" fillId="10" borderId="15" xfId="0" applyFont="1" applyFill="1" applyBorder="1" applyAlignment="1" applyProtection="1">
      <alignment horizontal="right" vertical="center"/>
    </xf>
    <xf numFmtId="0" fontId="55" fillId="10" borderId="16" xfId="0" applyFont="1" applyFill="1" applyBorder="1" applyAlignment="1" applyProtection="1">
      <alignment horizontal="right" vertical="center"/>
    </xf>
    <xf numFmtId="0" fontId="42" fillId="0" borderId="17" xfId="0" applyFont="1" applyBorder="1" applyAlignment="1" applyProtection="1"/>
    <xf numFmtId="0" fontId="55" fillId="10" borderId="9" xfId="0" applyFont="1" applyFill="1" applyBorder="1" applyAlignment="1" applyProtection="1">
      <alignment horizontal="right" vertical="center"/>
    </xf>
    <xf numFmtId="0" fontId="55" fillId="10" borderId="0" xfId="0" applyFont="1" applyFill="1" applyBorder="1" applyAlignment="1" applyProtection="1">
      <alignment horizontal="right" vertical="center"/>
    </xf>
    <xf numFmtId="0" fontId="42" fillId="0" borderId="8" xfId="0" applyFont="1" applyBorder="1" applyAlignment="1" applyProtection="1"/>
    <xf numFmtId="0" fontId="50" fillId="0" borderId="20" xfId="0" applyFont="1" applyBorder="1" applyAlignment="1" applyProtection="1">
      <alignment horizontal="center" vertical="center" wrapText="1"/>
      <protection locked="0" hidden="1"/>
    </xf>
    <xf numFmtId="0" fontId="51" fillId="0" borderId="21" xfId="0" applyFont="1" applyBorder="1" applyAlignment="1" applyProtection="1">
      <alignment horizontal="center" wrapText="1"/>
      <protection locked="0" hidden="1"/>
    </xf>
    <xf numFmtId="0" fontId="52" fillId="0" borderId="0" xfId="0" applyFont="1" applyBorder="1" applyAlignment="1" applyProtection="1">
      <alignment horizontal="right" vertical="center"/>
    </xf>
    <xf numFmtId="0" fontId="52" fillId="0" borderId="0" xfId="0" applyFont="1" applyAlignment="1">
      <alignment horizontal="right"/>
    </xf>
    <xf numFmtId="49" fontId="53" fillId="0" borderId="20" xfId="0" applyNumberFormat="1" applyFont="1" applyBorder="1" applyAlignment="1" applyProtection="1">
      <alignment horizontal="center" vertical="center"/>
      <protection locked="0" hidden="1"/>
    </xf>
    <xf numFmtId="0" fontId="0" fillId="0" borderId="21" xfId="0" applyBorder="1" applyAlignment="1"/>
    <xf numFmtId="0" fontId="54" fillId="0" borderId="0" xfId="0" applyFont="1" applyBorder="1" applyAlignment="1" applyProtection="1">
      <alignment horizontal="right" vertical="center"/>
    </xf>
    <xf numFmtId="166" fontId="0" fillId="0" borderId="20" xfId="0" applyNumberFormat="1" applyFont="1" applyBorder="1" applyAlignment="1" applyProtection="1">
      <alignment horizontal="center" vertical="center"/>
    </xf>
    <xf numFmtId="166" fontId="0" fillId="0" borderId="21" xfId="0" applyNumberFormat="1" applyFont="1" applyBorder="1" applyAlignment="1" applyProtection="1">
      <alignment horizontal="center" vertical="center"/>
    </xf>
    <xf numFmtId="0" fontId="55" fillId="10" borderId="2" xfId="0" applyFont="1" applyFill="1" applyBorder="1" applyAlignment="1" applyProtection="1">
      <alignment horizontal="center" vertical="center"/>
    </xf>
    <xf numFmtId="0" fontId="0" fillId="0" borderId="14" xfId="0" applyBorder="1" applyAlignment="1"/>
    <xf numFmtId="0" fontId="0" fillId="0" borderId="1" xfId="0" applyBorder="1" applyAlignment="1"/>
    <xf numFmtId="0" fontId="0" fillId="0" borderId="14" xfId="0" applyFont="1" applyBorder="1" applyAlignment="1" applyProtection="1">
      <alignment vertical="center"/>
      <protection hidden="1"/>
    </xf>
    <xf numFmtId="0" fontId="48" fillId="0" borderId="14" xfId="0" applyFont="1" applyBorder="1" applyAlignment="1" applyProtection="1">
      <alignment horizontal="center" vertical="center"/>
      <protection hidden="1"/>
    </xf>
    <xf numFmtId="0" fontId="0" fillId="0" borderId="14" xfId="0" applyFont="1" applyBorder="1" applyAlignment="1" applyProtection="1">
      <alignment horizontal="center" vertical="center"/>
      <protection hidden="1"/>
    </xf>
    <xf numFmtId="0" fontId="0" fillId="0" borderId="1" xfId="0" applyFont="1" applyBorder="1" applyAlignment="1" applyProtection="1">
      <alignment horizontal="center" vertical="center"/>
      <protection hidden="1"/>
    </xf>
    <xf numFmtId="0" fontId="2" fillId="0" borderId="14" xfId="0" applyFont="1" applyBorder="1" applyAlignment="1" applyProtection="1">
      <alignment horizontal="center" vertical="center"/>
      <protection hidden="1"/>
    </xf>
    <xf numFmtId="166" fontId="49" fillId="0" borderId="14" xfId="0" applyNumberFormat="1" applyFont="1" applyBorder="1" applyAlignment="1" applyProtection="1">
      <alignment horizontal="center" vertical="center" wrapText="1"/>
      <protection hidden="1"/>
    </xf>
    <xf numFmtId="0" fontId="49" fillId="0" borderId="14" xfId="0" applyFont="1" applyBorder="1" applyAlignment="1" applyProtection="1">
      <alignment horizontal="center" vertical="center" wrapText="1"/>
      <protection hidden="1"/>
    </xf>
    <xf numFmtId="14" fontId="48" fillId="0" borderId="14" xfId="0" applyNumberFormat="1" applyFont="1" applyBorder="1" applyAlignment="1" applyProtection="1">
      <alignment horizontal="center" vertical="center"/>
      <protection hidden="1"/>
    </xf>
    <xf numFmtId="0" fontId="48" fillId="0" borderId="1" xfId="0" applyFont="1" applyBorder="1" applyAlignment="1" applyProtection="1">
      <alignment horizontal="center" vertical="center"/>
      <protection hidden="1"/>
    </xf>
    <xf numFmtId="0" fontId="41" fillId="0" borderId="0" xfId="0" applyFont="1" applyAlignment="1" applyProtection="1">
      <alignment horizontal="left" vertical="center"/>
      <protection hidden="1"/>
    </xf>
    <xf numFmtId="0" fontId="42" fillId="0" borderId="0" xfId="0" applyFont="1" applyAlignment="1" applyProtection="1">
      <alignment horizontal="left" vertical="center"/>
      <protection hidden="1"/>
    </xf>
    <xf numFmtId="0" fontId="44" fillId="0" borderId="13" xfId="0" applyFont="1" applyBorder="1" applyAlignment="1" applyProtection="1">
      <alignment horizontal="left" vertical="center"/>
      <protection hidden="1"/>
    </xf>
    <xf numFmtId="0" fontId="42" fillId="0" borderId="13" xfId="0" applyFont="1" applyBorder="1" applyAlignment="1" applyProtection="1">
      <alignment horizontal="left" vertical="center"/>
      <protection hidden="1"/>
    </xf>
    <xf numFmtId="166" fontId="2" fillId="0" borderId="14" xfId="0" applyNumberFormat="1" applyFont="1" applyBorder="1" applyAlignment="1" applyProtection="1">
      <alignment horizontal="center" vertical="center"/>
      <protection hidden="1"/>
    </xf>
    <xf numFmtId="0" fontId="2" fillId="0" borderId="14" xfId="0" applyFont="1" applyBorder="1" applyProtection="1">
      <protection hidden="1"/>
    </xf>
    <xf numFmtId="0" fontId="2" fillId="0" borderId="14" xfId="0" applyFont="1" applyBorder="1" applyAlignment="1" applyProtection="1">
      <alignment horizontal="center" vertical="center"/>
      <protection locked="0" hidden="1"/>
    </xf>
    <xf numFmtId="0" fontId="2" fillId="0" borderId="1" xfId="0" applyFont="1" applyBorder="1" applyAlignment="1" applyProtection="1">
      <alignment horizontal="center" vertical="center"/>
      <protection locked="0" hidden="1"/>
    </xf>
  </cellXfs>
  <cellStyles count="16">
    <cellStyle name="Date" xfId="7"/>
    <cellStyle name="En-tete1" xfId="8"/>
    <cellStyle name="En-tete2" xfId="9"/>
    <cellStyle name="Euro" xfId="10"/>
    <cellStyle name="Excel Built-in Normal" xfId="5"/>
    <cellStyle name="Financier" xfId="11"/>
    <cellStyle name="Fixe" xfId="12"/>
    <cellStyle name="Monetaire" xfId="13"/>
    <cellStyle name="NiveauLigne_1" xfId="1" builtinId="1" iLevel="0"/>
    <cellStyle name="NiveauLigne_2" xfId="2" builtinId="1" iLevel="1"/>
    <cellStyle name="NiveauLigne_3" xfId="3" builtinId="1" iLevel="2"/>
    <cellStyle name="Normal" xfId="0" builtinId="0"/>
    <cellStyle name="Normal 2" xfId="6"/>
    <cellStyle name="Normal_REPERTOIRE FOURNISSEURS" xfId="4"/>
    <cellStyle name="Total 2" xfId="14"/>
    <cellStyle name="YELLOW" xfId="15"/>
  </cellStyles>
  <dxfs count="34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1" indent="0" relative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 outline="0">
        <left style="thin">
          <color theme="2" tint="-9.9948118533890809E-2"/>
        </left>
        <right style="thin">
          <color theme="2" tint="-9.9948118533890809E-2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4" tint="-0.249977111117893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 outline="0">
        <left/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9" tint="-0.499984740745262"/>
        <name val="Calibri"/>
        <scheme val="none"/>
      </font>
      <numFmt numFmtId="166" formatCode="0#&quot; &quot;##&quot; &quot;##&quot; &quot;##&quot; &quot;##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 outline="0">
        <left/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6" tint="-0.499984740745262"/>
        <name val="Calibri"/>
        <scheme val="none"/>
      </font>
      <numFmt numFmtId="166" formatCode="0#&quot; &quot;##&quot; &quot;##&quot; &quot;##&quot; &quot;##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 outline="0">
        <left/>
        <right/>
        <top style="thin">
          <color theme="2" tint="-9.9948118533890809E-2"/>
        </top>
        <bottom style="thin">
          <color theme="2" tint="-9.9948118533890809E-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C00000"/>
        <name val="Calibri"/>
        <scheme val="none"/>
      </font>
      <numFmt numFmtId="166" formatCode="0#&quot; &quot;##&quot; &quot;##&quot; &quot;##&quot; &quot;##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 outline="0">
        <left style="thin">
          <color theme="2" tint="-9.9948118533890809E-2"/>
        </left>
        <right/>
        <top style="thin">
          <color theme="2" tint="-9.9948118533890809E-2"/>
        </top>
        <bottom style="thin">
          <color theme="2" tint="-9.9948118533890809E-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 outline="0">
        <left style="thin">
          <color theme="2" tint="-9.9948118533890809E-2"/>
        </left>
        <right style="thin">
          <color theme="2" tint="-9.9948118533890809E-2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 outline="0">
        <left/>
        <right/>
        <top style="thin">
          <color theme="2" tint="-9.9948118533890809E-2"/>
        </top>
        <bottom style="thin">
          <color theme="2" tint="-9.9948118533890809E-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 outline="0">
        <left style="thin">
          <color theme="2" tint="-9.9948118533890809E-2"/>
        </left>
        <right style="thin">
          <color theme="2" tint="-9.9948118533890809E-2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  <border diagonalUp="0" diagonalDown="0">
        <left/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0.39997558519241921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 outline="0">
        <left/>
        <right/>
        <top style="thin">
          <color theme="2" tint="-9.9948118533890809E-2"/>
        </top>
        <bottom style="thin">
          <color theme="2" tint="-9.9948118533890809E-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 tint="-0.499984740745262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 outline="0">
        <left style="thin">
          <color theme="2" tint="-9.9948118533890809E-2"/>
        </left>
        <right style="thin">
          <color theme="2" tint="-9.9948118533890809E-2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 tint="-0.499984740745262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 outline="0">
        <left style="thin">
          <color theme="2" tint="-9.9948118533890809E-2"/>
        </left>
        <right/>
        <top style="thin">
          <color theme="2" tint="-9.9948118533890809E-2"/>
        </top>
        <bottom style="thin">
          <color theme="2" tint="-9.9948118533890809E-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 outline="0">
        <left style="thin">
          <color theme="2" tint="-9.9948118533890809E-2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scheme val="none"/>
      </font>
      <numFmt numFmtId="165" formatCode="000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theme="2" tint="-9.9948118533890809E-2"/>
        </left>
        <right/>
        <top style="thin">
          <color theme="2" tint="-9.9948118533890809E-2"/>
        </top>
        <bottom style="thin">
          <color theme="2" tint="-9.9948118533890809E-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 outline="0">
        <left style="thin">
          <color theme="2" tint="-9.9948118533890809E-2"/>
        </left>
        <right style="thin">
          <color theme="2" tint="-9.9948118533890809E-2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 outline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 outline="0">
        <left style="thin">
          <color theme="2" tint="-9.9948118533890809E-2"/>
        </left>
        <right style="thin">
          <color theme="2" tint="-9.9948118533890809E-2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 outline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9" tint="-0.499984740745262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 outline="0">
        <left/>
        <right style="thin">
          <color theme="2" tint="-9.9948118533890809E-2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9" tint="-0.499984740745262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 outline="0">
        <left/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</border>
    </dxf>
    <dxf>
      <border outline="0">
        <left style="thin">
          <color theme="2" tint="-9.9948118533890809E-2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jpeg"/><Relationship Id="rId13" Type="http://schemas.openxmlformats.org/officeDocument/2006/relationships/image" Target="../media/image13.jpeg"/><Relationship Id="rId3" Type="http://schemas.openxmlformats.org/officeDocument/2006/relationships/image" Target="../media/image3.jpeg"/><Relationship Id="rId7" Type="http://schemas.openxmlformats.org/officeDocument/2006/relationships/image" Target="../media/image7.jpeg"/><Relationship Id="rId12" Type="http://schemas.openxmlformats.org/officeDocument/2006/relationships/image" Target="../media/image12.pn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6" Type="http://schemas.openxmlformats.org/officeDocument/2006/relationships/image" Target="../media/image6.jpeg"/><Relationship Id="rId11" Type="http://schemas.openxmlformats.org/officeDocument/2006/relationships/image" Target="../media/image11.jpeg"/><Relationship Id="rId5" Type="http://schemas.openxmlformats.org/officeDocument/2006/relationships/image" Target="../media/image5.jpeg"/><Relationship Id="rId15" Type="http://schemas.openxmlformats.org/officeDocument/2006/relationships/image" Target="../media/image15.jpeg"/><Relationship Id="rId10" Type="http://schemas.openxmlformats.org/officeDocument/2006/relationships/image" Target="../media/image10.jpeg"/><Relationship Id="rId4" Type="http://schemas.openxmlformats.org/officeDocument/2006/relationships/image" Target="../media/image4.jpeg"/><Relationship Id="rId9" Type="http://schemas.openxmlformats.org/officeDocument/2006/relationships/image" Target="../media/image9.jpeg"/><Relationship Id="rId14" Type="http://schemas.openxmlformats.org/officeDocument/2006/relationships/image" Target="../media/image14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7.png"/><Relationship Id="rId2" Type="http://schemas.openxmlformats.org/officeDocument/2006/relationships/hyperlink" Target="#FOURNIS!A1"/><Relationship Id="rId1" Type="http://schemas.openxmlformats.org/officeDocument/2006/relationships/image" Target="../media/image16.png"/><Relationship Id="rId4" Type="http://schemas.openxmlformats.org/officeDocument/2006/relationships/image" Target="../media/image18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20413</xdr:colOff>
      <xdr:row>33</xdr:row>
      <xdr:rowOff>13607</xdr:rowOff>
    </xdr:from>
    <xdr:to>
      <xdr:col>3</xdr:col>
      <xdr:colOff>0</xdr:colOff>
      <xdr:row>33</xdr:row>
      <xdr:rowOff>251733</xdr:rowOff>
    </xdr:to>
    <xdr:pic>
      <xdr:nvPicPr>
        <xdr:cNvPr id="9" name="Image 8" descr="tamis epomix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t="15757" b="15966"/>
        <a:stretch>
          <a:fillRect/>
        </a:stretch>
      </xdr:blipFill>
      <xdr:spPr>
        <a:xfrm>
          <a:off x="4782913" y="8483530"/>
          <a:ext cx="551087" cy="238126"/>
        </a:xfrm>
        <a:prstGeom prst="rect">
          <a:avLst/>
        </a:prstGeom>
      </xdr:spPr>
    </xdr:pic>
    <xdr:clientData/>
  </xdr:twoCellAnchor>
  <xdr:twoCellAnchor>
    <xdr:from>
      <xdr:col>1</xdr:col>
      <xdr:colOff>4000500</xdr:colOff>
      <xdr:row>34</xdr:row>
      <xdr:rowOff>19188</xdr:rowOff>
    </xdr:from>
    <xdr:to>
      <xdr:col>2</xdr:col>
      <xdr:colOff>285750</xdr:colOff>
      <xdr:row>34</xdr:row>
      <xdr:rowOff>251120</xdr:rowOff>
    </xdr:to>
    <xdr:pic>
      <xdr:nvPicPr>
        <xdr:cNvPr id="11" name="Image 10" descr="Tamis injection fit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9423" y="8767534"/>
          <a:ext cx="578827" cy="231932"/>
        </a:xfrm>
        <a:prstGeom prst="rect">
          <a:avLst/>
        </a:prstGeom>
      </xdr:spPr>
    </xdr:pic>
    <xdr:clientData/>
  </xdr:twoCellAnchor>
  <xdr:twoCellAnchor>
    <xdr:from>
      <xdr:col>2</xdr:col>
      <xdr:colOff>7938</xdr:colOff>
      <xdr:row>8</xdr:row>
      <xdr:rowOff>7937</xdr:rowOff>
    </xdr:from>
    <xdr:to>
      <xdr:col>2</xdr:col>
      <xdr:colOff>555625</xdr:colOff>
      <xdr:row>8</xdr:row>
      <xdr:rowOff>261937</xdr:rowOff>
    </xdr:to>
    <xdr:pic>
      <xdr:nvPicPr>
        <xdr:cNvPr id="886" name="Image 885" descr="cheville frapper ea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770438" y="1238250"/>
          <a:ext cx="547687" cy="254000"/>
        </a:xfrm>
        <a:prstGeom prst="rect">
          <a:avLst/>
        </a:prstGeom>
      </xdr:spPr>
    </xdr:pic>
    <xdr:clientData/>
  </xdr:twoCellAnchor>
  <xdr:twoCellAnchor>
    <xdr:from>
      <xdr:col>2</xdr:col>
      <xdr:colOff>7938</xdr:colOff>
      <xdr:row>4</xdr:row>
      <xdr:rowOff>55562</xdr:rowOff>
    </xdr:from>
    <xdr:to>
      <xdr:col>2</xdr:col>
      <xdr:colOff>547688</xdr:colOff>
      <xdr:row>4</xdr:row>
      <xdr:rowOff>269875</xdr:rowOff>
    </xdr:to>
    <xdr:pic>
      <xdr:nvPicPr>
        <xdr:cNvPr id="888" name="Image 887" descr="avec collerette.jp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 l="1042" t="11905" b="10714"/>
        <a:stretch>
          <a:fillRect/>
        </a:stretch>
      </xdr:blipFill>
      <xdr:spPr>
        <a:xfrm>
          <a:off x="4770438" y="2119312"/>
          <a:ext cx="539750" cy="214313"/>
        </a:xfrm>
        <a:prstGeom prst="rect">
          <a:avLst/>
        </a:prstGeom>
      </xdr:spPr>
    </xdr:pic>
    <xdr:clientData/>
  </xdr:twoCellAnchor>
  <xdr:twoCellAnchor>
    <xdr:from>
      <xdr:col>2</xdr:col>
      <xdr:colOff>15874</xdr:colOff>
      <xdr:row>6</xdr:row>
      <xdr:rowOff>31750</xdr:rowOff>
    </xdr:from>
    <xdr:to>
      <xdr:col>2</xdr:col>
      <xdr:colOff>555623</xdr:colOff>
      <xdr:row>6</xdr:row>
      <xdr:rowOff>254000</xdr:rowOff>
    </xdr:to>
    <xdr:pic>
      <xdr:nvPicPr>
        <xdr:cNvPr id="889" name="Image 888" descr="cheville UX FISCHER collerette.jpg"/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 rot="10800000">
          <a:off x="4778374" y="2373313"/>
          <a:ext cx="539749" cy="222250"/>
        </a:xfrm>
        <a:prstGeom prst="rect">
          <a:avLst/>
        </a:prstGeom>
      </xdr:spPr>
    </xdr:pic>
    <xdr:clientData/>
  </xdr:twoCellAnchor>
  <xdr:twoCellAnchor>
    <xdr:from>
      <xdr:col>2</xdr:col>
      <xdr:colOff>23813</xdr:colOff>
      <xdr:row>7</xdr:row>
      <xdr:rowOff>7937</xdr:rowOff>
    </xdr:from>
    <xdr:to>
      <xdr:col>2</xdr:col>
      <xdr:colOff>563563</xdr:colOff>
      <xdr:row>7</xdr:row>
      <xdr:rowOff>278423</xdr:rowOff>
    </xdr:to>
    <xdr:pic>
      <xdr:nvPicPr>
        <xdr:cNvPr id="890" name="Image 889" descr="sans collerette (2).jpg"/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4786313" y="2352552"/>
          <a:ext cx="539750" cy="270486"/>
        </a:xfrm>
        <a:prstGeom prst="rect">
          <a:avLst/>
        </a:prstGeom>
      </xdr:spPr>
    </xdr:pic>
    <xdr:clientData/>
  </xdr:twoCellAnchor>
  <xdr:twoCellAnchor>
    <xdr:from>
      <xdr:col>2</xdr:col>
      <xdr:colOff>15875</xdr:colOff>
      <xdr:row>10</xdr:row>
      <xdr:rowOff>23812</xdr:rowOff>
    </xdr:from>
    <xdr:to>
      <xdr:col>3</xdr:col>
      <xdr:colOff>214313</xdr:colOff>
      <xdr:row>10</xdr:row>
      <xdr:rowOff>253999</xdr:rowOff>
    </xdr:to>
    <xdr:pic>
      <xdr:nvPicPr>
        <xdr:cNvPr id="892" name="Image 891" descr="rawlex.jpg"/>
        <xdr:cNvPicPr>
          <a:picLocks noChangeAspect="1"/>
        </xdr:cNvPicPr>
      </xdr:nvPicPr>
      <xdr:blipFill>
        <a:blip xmlns:r="http://schemas.openxmlformats.org/officeDocument/2006/relationships" r:embed="rId7" cstate="print"/>
        <a:srcRect t="17007" b="9864"/>
        <a:stretch>
          <a:fillRect/>
        </a:stretch>
      </xdr:blipFill>
      <xdr:spPr>
        <a:xfrm>
          <a:off x="4778375" y="2925274"/>
          <a:ext cx="769938" cy="230187"/>
        </a:xfrm>
        <a:prstGeom prst="rect">
          <a:avLst/>
        </a:prstGeom>
      </xdr:spPr>
    </xdr:pic>
    <xdr:clientData/>
  </xdr:twoCellAnchor>
  <xdr:twoCellAnchor>
    <xdr:from>
      <xdr:col>2</xdr:col>
      <xdr:colOff>368788</xdr:colOff>
      <xdr:row>35</xdr:row>
      <xdr:rowOff>234461</xdr:rowOff>
    </xdr:from>
    <xdr:to>
      <xdr:col>2</xdr:col>
      <xdr:colOff>567089</xdr:colOff>
      <xdr:row>38</xdr:row>
      <xdr:rowOff>57394</xdr:rowOff>
    </xdr:to>
    <xdr:pic>
      <xdr:nvPicPr>
        <xdr:cNvPr id="893" name="Image 892" descr="rkem.jpg"/>
        <xdr:cNvPicPr>
          <a:picLocks noChangeAspect="1"/>
        </xdr:cNvPicPr>
      </xdr:nvPicPr>
      <xdr:blipFill>
        <a:blip xmlns:r="http://schemas.openxmlformats.org/officeDocument/2006/relationships" r:embed="rId8" cstate="print"/>
        <a:stretch>
          <a:fillRect/>
        </a:stretch>
      </xdr:blipFill>
      <xdr:spPr>
        <a:xfrm>
          <a:off x="5131288" y="9261230"/>
          <a:ext cx="198301" cy="658202"/>
        </a:xfrm>
        <a:prstGeom prst="rect">
          <a:avLst/>
        </a:prstGeom>
      </xdr:spPr>
    </xdr:pic>
    <xdr:clientData/>
  </xdr:twoCellAnchor>
  <xdr:twoCellAnchor>
    <xdr:from>
      <xdr:col>2</xdr:col>
      <xdr:colOff>31140</xdr:colOff>
      <xdr:row>39</xdr:row>
      <xdr:rowOff>7327</xdr:rowOff>
    </xdr:from>
    <xdr:to>
      <xdr:col>2</xdr:col>
      <xdr:colOff>549519</xdr:colOff>
      <xdr:row>39</xdr:row>
      <xdr:rowOff>234462</xdr:rowOff>
    </xdr:to>
    <xdr:pic>
      <xdr:nvPicPr>
        <xdr:cNvPr id="895" name="Image 894" descr="rivet.jpg"/>
        <xdr:cNvPicPr>
          <a:picLocks noChangeAspect="1"/>
        </xdr:cNvPicPr>
      </xdr:nvPicPr>
      <xdr:blipFill>
        <a:blip xmlns:r="http://schemas.openxmlformats.org/officeDocument/2006/relationships" r:embed="rId9" cstate="print"/>
        <a:stretch>
          <a:fillRect/>
        </a:stretch>
      </xdr:blipFill>
      <xdr:spPr>
        <a:xfrm>
          <a:off x="4793640" y="9869365"/>
          <a:ext cx="518379" cy="227135"/>
        </a:xfrm>
        <a:prstGeom prst="rect">
          <a:avLst/>
        </a:prstGeom>
      </xdr:spPr>
    </xdr:pic>
    <xdr:clientData/>
  </xdr:twoCellAnchor>
  <xdr:twoCellAnchor>
    <xdr:from>
      <xdr:col>2</xdr:col>
      <xdr:colOff>39687</xdr:colOff>
      <xdr:row>51</xdr:row>
      <xdr:rowOff>156308</xdr:rowOff>
    </xdr:from>
    <xdr:to>
      <xdr:col>2</xdr:col>
      <xdr:colOff>555624</xdr:colOff>
      <xdr:row>52</xdr:row>
      <xdr:rowOff>243621</xdr:rowOff>
    </xdr:to>
    <xdr:pic>
      <xdr:nvPicPr>
        <xdr:cNvPr id="896" name="Image 895" descr="coffre rivet facom.jpg"/>
        <xdr:cNvPicPr>
          <a:picLocks noChangeAspect="1"/>
        </xdr:cNvPicPr>
      </xdr:nvPicPr>
      <xdr:blipFill>
        <a:blip xmlns:r="http://schemas.openxmlformats.org/officeDocument/2006/relationships" r:embed="rId10" cstate="print"/>
        <a:stretch>
          <a:fillRect/>
        </a:stretch>
      </xdr:blipFill>
      <xdr:spPr>
        <a:xfrm>
          <a:off x="4802187" y="13081000"/>
          <a:ext cx="515937" cy="365736"/>
        </a:xfrm>
        <a:prstGeom prst="rect">
          <a:avLst/>
        </a:prstGeom>
      </xdr:spPr>
    </xdr:pic>
    <xdr:clientData/>
  </xdr:twoCellAnchor>
  <xdr:twoCellAnchor>
    <xdr:from>
      <xdr:col>3</xdr:col>
      <xdr:colOff>161192</xdr:colOff>
      <xdr:row>8</xdr:row>
      <xdr:rowOff>21981</xdr:rowOff>
    </xdr:from>
    <xdr:to>
      <xdr:col>3</xdr:col>
      <xdr:colOff>630116</xdr:colOff>
      <xdr:row>8</xdr:row>
      <xdr:rowOff>263769</xdr:rowOff>
    </xdr:to>
    <xdr:pic>
      <xdr:nvPicPr>
        <xdr:cNvPr id="1752" name="Image 1751" descr="cheville expansion.jpg"/>
        <xdr:cNvPicPr>
          <a:picLocks noChangeAspect="1"/>
        </xdr:cNvPicPr>
      </xdr:nvPicPr>
      <xdr:blipFill>
        <a:blip xmlns:r="http://schemas.openxmlformats.org/officeDocument/2006/relationships" r:embed="rId11" cstate="print"/>
        <a:stretch>
          <a:fillRect/>
        </a:stretch>
      </xdr:blipFill>
      <xdr:spPr>
        <a:xfrm>
          <a:off x="5495192" y="2366596"/>
          <a:ext cx="468924" cy="241788"/>
        </a:xfrm>
        <a:prstGeom prst="rect">
          <a:avLst/>
        </a:prstGeom>
      </xdr:spPr>
    </xdr:pic>
    <xdr:clientData/>
  </xdr:twoCellAnchor>
  <xdr:twoCellAnchor>
    <xdr:from>
      <xdr:col>2</xdr:col>
      <xdr:colOff>21981</xdr:colOff>
      <xdr:row>38</xdr:row>
      <xdr:rowOff>36634</xdr:rowOff>
    </xdr:from>
    <xdr:to>
      <xdr:col>2</xdr:col>
      <xdr:colOff>534865</xdr:colOff>
      <xdr:row>38</xdr:row>
      <xdr:rowOff>221690</xdr:rowOff>
    </xdr:to>
    <xdr:pic>
      <xdr:nvPicPr>
        <xdr:cNvPr id="1769" name="Image 1768" descr="embout 4750.bmp"/>
        <xdr:cNvPicPr>
          <a:picLocks noChangeAspect="1"/>
        </xdr:cNvPicPr>
      </xdr:nvPicPr>
      <xdr:blipFill>
        <a:blip xmlns:r="http://schemas.openxmlformats.org/officeDocument/2006/relationships" r:embed="rId12" cstate="print"/>
        <a:stretch>
          <a:fillRect/>
        </a:stretch>
      </xdr:blipFill>
      <xdr:spPr>
        <a:xfrm>
          <a:off x="4784481" y="9620249"/>
          <a:ext cx="512884" cy="185056"/>
        </a:xfrm>
        <a:prstGeom prst="rect">
          <a:avLst/>
        </a:prstGeom>
      </xdr:spPr>
    </xdr:pic>
    <xdr:clientData/>
  </xdr:twoCellAnchor>
  <xdr:twoCellAnchor>
    <xdr:from>
      <xdr:col>2</xdr:col>
      <xdr:colOff>315058</xdr:colOff>
      <xdr:row>33</xdr:row>
      <xdr:rowOff>249115</xdr:rowOff>
    </xdr:from>
    <xdr:to>
      <xdr:col>2</xdr:col>
      <xdr:colOff>564173</xdr:colOff>
      <xdr:row>35</xdr:row>
      <xdr:rowOff>263769</xdr:rowOff>
    </xdr:to>
    <xdr:pic>
      <xdr:nvPicPr>
        <xdr:cNvPr id="1770" name="Image 1769" descr="FIS P300.jpg"/>
        <xdr:cNvPicPr>
          <a:picLocks noChangeAspect="1"/>
        </xdr:cNvPicPr>
      </xdr:nvPicPr>
      <xdr:blipFill>
        <a:blip xmlns:r="http://schemas.openxmlformats.org/officeDocument/2006/relationships" r:embed="rId13" cstate="print"/>
        <a:stretch>
          <a:fillRect/>
        </a:stretch>
      </xdr:blipFill>
      <xdr:spPr>
        <a:xfrm>
          <a:off x="5077558" y="8719038"/>
          <a:ext cx="249115" cy="571500"/>
        </a:xfrm>
        <a:prstGeom prst="rect">
          <a:avLst/>
        </a:prstGeom>
      </xdr:spPr>
    </xdr:pic>
    <xdr:clientData/>
  </xdr:twoCellAnchor>
  <xdr:twoCellAnchor>
    <xdr:from>
      <xdr:col>2</xdr:col>
      <xdr:colOff>58616</xdr:colOff>
      <xdr:row>35</xdr:row>
      <xdr:rowOff>51288</xdr:rowOff>
    </xdr:from>
    <xdr:to>
      <xdr:col>2</xdr:col>
      <xdr:colOff>263770</xdr:colOff>
      <xdr:row>37</xdr:row>
      <xdr:rowOff>17096</xdr:rowOff>
    </xdr:to>
    <xdr:pic>
      <xdr:nvPicPr>
        <xdr:cNvPr id="1772" name="Image 1771" descr="fis ht 300t.jpg"/>
        <xdr:cNvPicPr>
          <a:picLocks noChangeAspect="1"/>
        </xdr:cNvPicPr>
      </xdr:nvPicPr>
      <xdr:blipFill>
        <a:blip xmlns:r="http://schemas.openxmlformats.org/officeDocument/2006/relationships" r:embed="rId14" cstate="print"/>
        <a:stretch>
          <a:fillRect/>
        </a:stretch>
      </xdr:blipFill>
      <xdr:spPr>
        <a:xfrm>
          <a:off x="4821116" y="9078057"/>
          <a:ext cx="205154" cy="522654"/>
        </a:xfrm>
        <a:prstGeom prst="rect">
          <a:avLst/>
        </a:prstGeom>
      </xdr:spPr>
    </xdr:pic>
    <xdr:clientData/>
  </xdr:twoCellAnchor>
  <xdr:twoCellAnchor>
    <xdr:from>
      <xdr:col>2</xdr:col>
      <xdr:colOff>21981</xdr:colOff>
      <xdr:row>5</xdr:row>
      <xdr:rowOff>58616</xdr:rowOff>
    </xdr:from>
    <xdr:to>
      <xdr:col>2</xdr:col>
      <xdr:colOff>534866</xdr:colOff>
      <xdr:row>5</xdr:row>
      <xdr:rowOff>241790</xdr:rowOff>
    </xdr:to>
    <xdr:pic>
      <xdr:nvPicPr>
        <xdr:cNvPr id="1862" name="Image 1861" descr="1349881.jpg"/>
        <xdr:cNvPicPr>
          <a:picLocks noChangeAspect="1"/>
        </xdr:cNvPicPr>
      </xdr:nvPicPr>
      <xdr:blipFill>
        <a:blip xmlns:r="http://schemas.openxmlformats.org/officeDocument/2006/relationships" r:embed="rId15" cstate="print"/>
        <a:stretch>
          <a:fillRect/>
        </a:stretch>
      </xdr:blipFill>
      <xdr:spPr>
        <a:xfrm>
          <a:off x="4784481" y="1846385"/>
          <a:ext cx="512885" cy="18317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0</xdr:row>
      <xdr:rowOff>0</xdr:rowOff>
    </xdr:from>
    <xdr:to>
      <xdr:col>4</xdr:col>
      <xdr:colOff>171450</xdr:colOff>
      <xdr:row>2</xdr:row>
      <xdr:rowOff>389658</xdr:rowOff>
    </xdr:to>
    <xdr:pic>
      <xdr:nvPicPr>
        <xdr:cNvPr id="2" name="Picture 8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13207" t="25000" r="10692" b="12500"/>
        <a:stretch>
          <a:fillRect/>
        </a:stretch>
      </xdr:blipFill>
      <xdr:spPr bwMode="auto">
        <a:xfrm>
          <a:off x="104775" y="0"/>
          <a:ext cx="1924050" cy="106593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11</xdr:col>
      <xdr:colOff>685800</xdr:colOff>
      <xdr:row>1</xdr:row>
      <xdr:rowOff>76200</xdr:rowOff>
    </xdr:from>
    <xdr:ext cx="781050" cy="427556"/>
    <xdr:sp macro="" textlink="">
      <xdr:nvSpPr>
        <xdr:cNvPr id="3" name="ZoneTexte 2">
          <a:hlinkClick xmlns:r="http://schemas.openxmlformats.org/officeDocument/2006/relationships" r:id="rId2"/>
        </xdr:cNvPr>
        <xdr:cNvSpPr txBox="1"/>
      </xdr:nvSpPr>
      <xdr:spPr>
        <a:xfrm>
          <a:off x="7315200" y="476250"/>
          <a:ext cx="781050" cy="427556"/>
        </a:xfrm>
        <a:prstGeom prst="rect">
          <a:avLst/>
        </a:prstGeom>
        <a:gradFill>
          <a:gsLst>
            <a:gs pos="0">
              <a:schemeClr val="accent1">
                <a:lumMod val="40000"/>
                <a:lumOff val="60000"/>
              </a:schemeClr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5400000" scaled="0"/>
        </a:gra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 extrusionH="76200">
          <a:bevelB prst="convex"/>
          <a:extrusionClr>
            <a:schemeClr val="accent2">
              <a:lumMod val="60000"/>
              <a:lumOff val="40000"/>
            </a:schemeClr>
          </a:extrusionClr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>
          <a:noAutofit/>
        </a:bodyPr>
        <a:lstStyle/>
        <a:p>
          <a:r>
            <a:rPr lang="fr-FR" sz="1100"/>
            <a:t>FOURNIS</a:t>
          </a:r>
        </a:p>
      </xdr:txBody>
    </xdr:sp>
    <xdr:clientData/>
  </xdr:oneCellAnchor>
  <xdr:twoCellAnchor>
    <xdr:from>
      <xdr:col>0</xdr:col>
      <xdr:colOff>400050</xdr:colOff>
      <xdr:row>11</xdr:row>
      <xdr:rowOff>228600</xdr:rowOff>
    </xdr:from>
    <xdr:to>
      <xdr:col>12</xdr:col>
      <xdr:colOff>581025</xdr:colOff>
      <xdr:row>12</xdr:row>
      <xdr:rowOff>180975</xdr:rowOff>
    </xdr:to>
    <xdr:cxnSp macro="">
      <xdr:nvCxnSpPr>
        <xdr:cNvPr id="5" name="Connecteur droit avec flèche 4"/>
        <xdr:cNvCxnSpPr/>
      </xdr:nvCxnSpPr>
      <xdr:spPr>
        <a:xfrm>
          <a:off x="400050" y="3857625"/>
          <a:ext cx="6810375" cy="266700"/>
        </a:xfrm>
        <a:prstGeom prst="straightConnector1">
          <a:avLst/>
        </a:prstGeom>
        <a:ln>
          <a:tailEnd type="arrow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 editAs="oneCell">
    <xdr:from>
      <xdr:col>13</xdr:col>
      <xdr:colOff>466725</xdr:colOff>
      <xdr:row>0</xdr:row>
      <xdr:rowOff>238125</xdr:rowOff>
    </xdr:from>
    <xdr:to>
      <xdr:col>24</xdr:col>
      <xdr:colOff>190500</xdr:colOff>
      <xdr:row>13</xdr:row>
      <xdr:rowOff>238125</xdr:rowOff>
    </xdr:to>
    <xdr:pic>
      <xdr:nvPicPr>
        <xdr:cNvPr id="9221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7858125" y="238125"/>
          <a:ext cx="8105775" cy="421957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17</xdr:col>
      <xdr:colOff>409574</xdr:colOff>
      <xdr:row>6</xdr:row>
      <xdr:rowOff>219075</xdr:rowOff>
    </xdr:from>
    <xdr:to>
      <xdr:col>23</xdr:col>
      <xdr:colOff>419099</xdr:colOff>
      <xdr:row>11</xdr:row>
      <xdr:rowOff>133350</xdr:rowOff>
    </xdr:to>
    <xdr:sp macro="" textlink="">
      <xdr:nvSpPr>
        <xdr:cNvPr id="7" name="Rectangle à coins arrondis 6"/>
        <xdr:cNvSpPr/>
      </xdr:nvSpPr>
      <xdr:spPr>
        <a:xfrm>
          <a:off x="10848974" y="2181225"/>
          <a:ext cx="4581525" cy="1581150"/>
        </a:xfrm>
        <a:prstGeom prst="roundRect">
          <a:avLst/>
        </a:prstGeom>
        <a:ln>
          <a:solidFill>
            <a:schemeClr val="tx1">
              <a:lumMod val="75000"/>
              <a:lumOff val="2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LORSQUE JE CLIC SUR LA CELLULE A12</a:t>
          </a:r>
          <a:r>
            <a:rPr lang="fr-FR" sz="1100" baseline="0"/>
            <a:t>, LA LISTE DES ARTICLES S'OUVRE MAIS  IL N'Y A QUE LE  NOM DE L'ARTICLE QUI APPARAIT , JE SOUHAITERAIS QU'APPARAISSE AUSSI  PAR EXEMPLE  LA DATE  D'ACHAT ET LE NOM DU FOURNISEUR  QUI SE TROUVENT DANS LE TARIF</a:t>
          </a:r>
          <a:endParaRPr lang="fr-FR" sz="1100"/>
        </a:p>
      </xdr:txBody>
    </xdr:sp>
    <xdr:clientData/>
  </xdr:twoCellAnchor>
  <xdr:twoCellAnchor editAs="oneCell">
    <xdr:from>
      <xdr:col>13</xdr:col>
      <xdr:colOff>19050</xdr:colOff>
      <xdr:row>14</xdr:row>
      <xdr:rowOff>180975</xdr:rowOff>
    </xdr:from>
    <xdr:to>
      <xdr:col>25</xdr:col>
      <xdr:colOff>47625</xdr:colOff>
      <xdr:row>18</xdr:row>
      <xdr:rowOff>123825</xdr:rowOff>
    </xdr:to>
    <xdr:pic>
      <xdr:nvPicPr>
        <xdr:cNvPr id="9222" name="Picture 6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7410450" y="4676775"/>
          <a:ext cx="9172575" cy="10477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22</xdr:col>
      <xdr:colOff>695325</xdr:colOff>
      <xdr:row>11</xdr:row>
      <xdr:rowOff>66675</xdr:rowOff>
    </xdr:from>
    <xdr:to>
      <xdr:col>23</xdr:col>
      <xdr:colOff>619125</xdr:colOff>
      <xdr:row>16</xdr:row>
      <xdr:rowOff>0</xdr:rowOff>
    </xdr:to>
    <xdr:cxnSp macro="">
      <xdr:nvCxnSpPr>
        <xdr:cNvPr id="10" name="Connecteur droit avec flèche 9"/>
        <xdr:cNvCxnSpPr/>
      </xdr:nvCxnSpPr>
      <xdr:spPr>
        <a:xfrm>
          <a:off x="14944725" y="3695700"/>
          <a:ext cx="685800" cy="1352550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e-Noelle/AppData/Local/Microsoft/Windows/Temporary%20Internet%20Files/Content.IE5/D3VXL1Z1/devis%20founis%20essai%206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EVIS "/>
      <sheetName val="LISTE"/>
      <sheetName val="tarif"/>
      <sheetName val="FOURNIS"/>
      <sheetName val="FORMULE"/>
    </sheetNames>
    <sheetDataSet>
      <sheetData sheetId="0"/>
      <sheetData sheetId="1">
        <row r="2">
          <cell r="B2" t="str">
            <v>Alain L</v>
          </cell>
          <cell r="C2" t="str">
            <v>Direction</v>
          </cell>
          <cell r="D2" t="str">
            <v>almi@aliceadsl.fr</v>
          </cell>
        </row>
        <row r="3">
          <cell r="B3" t="str">
            <v>André P</v>
          </cell>
          <cell r="C3" t="str">
            <v>Atelier</v>
          </cell>
          <cell r="D3" t="str">
            <v>atelier@aliceadsl.fr</v>
          </cell>
        </row>
        <row r="4">
          <cell r="B4" t="str">
            <v>Didier N</v>
          </cell>
          <cell r="C4" t="str">
            <v>Bureau d'études</v>
          </cell>
          <cell r="D4" t="str">
            <v>dessin@aliceadsl.fr</v>
          </cell>
        </row>
        <row r="5">
          <cell r="B5" t="str">
            <v>Marie U</v>
          </cell>
          <cell r="C5" t="str">
            <v>Comptabilité</v>
          </cell>
          <cell r="D5" t="str">
            <v>compta@aliceadsl.fr</v>
          </cell>
        </row>
      </sheetData>
      <sheetData sheetId="2"/>
      <sheetData sheetId="3">
        <row r="2">
          <cell r="A2">
            <v>1</v>
          </cell>
          <cell r="B2">
            <v>0</v>
          </cell>
          <cell r="C2" t="str">
            <v>2MDISTRIBUTION</v>
          </cell>
          <cell r="D2">
            <v>35530</v>
          </cell>
          <cell r="E2" t="str">
            <v>SERVON SUR VILAINE</v>
          </cell>
          <cell r="F2" t="str">
            <v/>
          </cell>
          <cell r="G2" t="str">
            <v/>
          </cell>
          <cell r="H2" t="str">
            <v/>
          </cell>
          <cell r="I2" t="str">
            <v>02 99 04 04 05</v>
          </cell>
          <cell r="J2" t="str">
            <v>02 99 04 09 14</v>
          </cell>
          <cell r="K2" t="str">
            <v/>
          </cell>
          <cell r="L2">
            <v>0</v>
          </cell>
          <cell r="M2">
            <v>0</v>
          </cell>
          <cell r="N2">
            <v>0</v>
          </cell>
          <cell r="O2">
            <v>0</v>
          </cell>
          <cell r="P2">
            <v>0</v>
          </cell>
          <cell r="Q2">
            <v>0</v>
          </cell>
          <cell r="R2">
            <v>0</v>
          </cell>
        </row>
        <row r="3">
          <cell r="A3">
            <v>2</v>
          </cell>
          <cell r="B3" t="str">
            <v>S.A.R.L</v>
          </cell>
          <cell r="C3" t="str">
            <v>ABEC LOZE</v>
          </cell>
          <cell r="D3">
            <v>56800</v>
          </cell>
          <cell r="E3" t="str">
            <v>PLOERMEL</v>
          </cell>
          <cell r="F3" t="str">
            <v/>
          </cell>
          <cell r="G3" t="str">
            <v/>
          </cell>
          <cell r="H3" t="str">
            <v/>
          </cell>
          <cell r="I3" t="str">
            <v>02 97 74 03 47</v>
          </cell>
          <cell r="J3" t="str">
            <v>02 97 74 34 45</v>
          </cell>
          <cell r="K3" t="str">
            <v/>
          </cell>
          <cell r="L3">
            <v>0</v>
          </cell>
          <cell r="M3">
            <v>0</v>
          </cell>
          <cell r="N3">
            <v>0</v>
          </cell>
          <cell r="O3">
            <v>0</v>
          </cell>
          <cell r="P3">
            <v>0</v>
          </cell>
          <cell r="Q3">
            <v>0</v>
          </cell>
          <cell r="R3">
            <v>0</v>
          </cell>
        </row>
        <row r="4">
          <cell r="A4">
            <v>3</v>
          </cell>
          <cell r="B4" t="str">
            <v>S.A.S</v>
          </cell>
          <cell r="C4" t="str">
            <v>ABRASERVICE</v>
          </cell>
          <cell r="D4">
            <v>44331</v>
          </cell>
          <cell r="E4" t="str">
            <v>NANTES CEDEX 03</v>
          </cell>
          <cell r="F4" t="str">
            <v/>
          </cell>
          <cell r="G4" t="str">
            <v/>
          </cell>
          <cell r="H4" t="str">
            <v/>
          </cell>
          <cell r="I4" t="str">
            <v>02 51 85 29 01</v>
          </cell>
          <cell r="J4" t="str">
            <v>02 51 85 24 91</v>
          </cell>
          <cell r="K4">
            <v>0</v>
          </cell>
          <cell r="L4">
            <v>0</v>
          </cell>
          <cell r="M4">
            <v>0</v>
          </cell>
          <cell r="N4">
            <v>0</v>
          </cell>
          <cell r="O4">
            <v>0</v>
          </cell>
          <cell r="P4">
            <v>0</v>
          </cell>
          <cell r="Q4">
            <v>0</v>
          </cell>
          <cell r="R4">
            <v>0</v>
          </cell>
        </row>
        <row r="5">
          <cell r="A5">
            <v>4</v>
          </cell>
          <cell r="B5">
            <v>0</v>
          </cell>
          <cell r="C5" t="str">
            <v>ACCROCH'TOIT</v>
          </cell>
          <cell r="D5">
            <v>22130</v>
          </cell>
          <cell r="E5" t="str">
            <v>PLANCOËT</v>
          </cell>
          <cell r="F5">
            <v>0</v>
          </cell>
          <cell r="G5" t="str">
            <v>T</v>
          </cell>
          <cell r="H5" t="str">
            <v>Tanguy</v>
          </cell>
          <cell r="I5">
            <v>0</v>
          </cell>
          <cell r="J5" t="str">
            <v>02 96 80 45 37</v>
          </cell>
          <cell r="K5">
            <v>0</v>
          </cell>
          <cell r="L5">
            <v>0</v>
          </cell>
          <cell r="M5">
            <v>0</v>
          </cell>
          <cell r="N5">
            <v>0</v>
          </cell>
          <cell r="O5">
            <v>0</v>
          </cell>
          <cell r="P5">
            <v>0</v>
          </cell>
          <cell r="Q5">
            <v>0</v>
          </cell>
          <cell r="R5">
            <v>0</v>
          </cell>
        </row>
        <row r="6">
          <cell r="A6">
            <v>5</v>
          </cell>
          <cell r="B6" t="str">
            <v/>
          </cell>
          <cell r="C6" t="str">
            <v>ACEMO</v>
          </cell>
          <cell r="D6">
            <v>56300</v>
          </cell>
          <cell r="E6" t="str">
            <v>PONTIVY</v>
          </cell>
          <cell r="F6" t="str">
            <v>Dépannage</v>
          </cell>
          <cell r="G6" t="str">
            <v/>
          </cell>
          <cell r="H6" t="str">
            <v/>
          </cell>
          <cell r="I6" t="str">
            <v>02 97 25 05 30</v>
          </cell>
          <cell r="J6" t="str">
            <v>02 97 27 84 60</v>
          </cell>
          <cell r="K6">
            <v>0</v>
          </cell>
          <cell r="L6">
            <v>0</v>
          </cell>
          <cell r="M6">
            <v>0</v>
          </cell>
          <cell r="N6">
            <v>0</v>
          </cell>
          <cell r="O6">
            <v>0</v>
          </cell>
          <cell r="P6">
            <v>0</v>
          </cell>
          <cell r="Q6">
            <v>0</v>
          </cell>
          <cell r="R6">
            <v>0</v>
          </cell>
        </row>
        <row r="7">
          <cell r="A7">
            <v>6</v>
          </cell>
          <cell r="B7" t="str">
            <v/>
          </cell>
          <cell r="C7" t="str">
            <v>ADM LE ROUX</v>
          </cell>
          <cell r="D7">
            <v>22970</v>
          </cell>
          <cell r="E7" t="str">
            <v>PLOUMAGOAR</v>
          </cell>
          <cell r="F7" t="str">
            <v/>
          </cell>
          <cell r="G7" t="str">
            <v/>
          </cell>
          <cell r="H7" t="str">
            <v/>
          </cell>
          <cell r="I7" t="str">
            <v>02 96 43 74 13</v>
          </cell>
          <cell r="J7" t="str">
            <v>02 96 44 47 87</v>
          </cell>
          <cell r="K7">
            <v>0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</row>
        <row r="8">
          <cell r="A8">
            <v>7</v>
          </cell>
          <cell r="B8">
            <v>0</v>
          </cell>
          <cell r="C8" t="str">
            <v>AE2R ROSSELIN</v>
          </cell>
          <cell r="D8">
            <v>35290</v>
          </cell>
          <cell r="E8" t="str">
            <v>SAINT MEEN LE GRAND</v>
          </cell>
          <cell r="F8">
            <v>0</v>
          </cell>
          <cell r="G8" t="str">
            <v>R</v>
          </cell>
          <cell r="H8" t="str">
            <v>René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</row>
        <row r="9">
          <cell r="A9">
            <v>8</v>
          </cell>
          <cell r="B9" t="str">
            <v/>
          </cell>
          <cell r="C9" t="str">
            <v>AEP BRETAGNE</v>
          </cell>
          <cell r="D9">
            <v>35500</v>
          </cell>
          <cell r="E9" t="str">
            <v>VITRE</v>
          </cell>
          <cell r="F9" t="str">
            <v/>
          </cell>
          <cell r="G9" t="str">
            <v>V</v>
          </cell>
          <cell r="H9" t="str">
            <v>M.</v>
          </cell>
          <cell r="I9" t="str">
            <v>02 99 74 11 00</v>
          </cell>
          <cell r="J9" t="str">
            <v>02 99 74 79 60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</row>
        <row r="10">
          <cell r="A10">
            <v>9</v>
          </cell>
          <cell r="B10" t="str">
            <v>S.A</v>
          </cell>
          <cell r="C10" t="str">
            <v>AIR LIQUIDE</v>
          </cell>
          <cell r="D10">
            <v>69792</v>
          </cell>
          <cell r="E10" t="str">
            <v>ST-PRIEST CEDEX</v>
          </cell>
          <cell r="F10" t="str">
            <v/>
          </cell>
          <cell r="G10" t="str">
            <v/>
          </cell>
          <cell r="H10" t="str">
            <v/>
          </cell>
          <cell r="I10" t="str">
            <v>0 810 600 122</v>
          </cell>
          <cell r="J10" t="str">
            <v>04 72 90 39 58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</row>
        <row r="11">
          <cell r="A11">
            <v>10</v>
          </cell>
          <cell r="B11" t="str">
            <v/>
          </cell>
          <cell r="C11" t="str">
            <v>AIRFLUX</v>
          </cell>
          <cell r="D11">
            <v>35510</v>
          </cell>
          <cell r="E11" t="str">
            <v>CESSON SEVIGNE</v>
          </cell>
          <cell r="F11" t="str">
            <v/>
          </cell>
          <cell r="G11" t="str">
            <v>D</v>
          </cell>
          <cell r="H11" t="str">
            <v>Yves</v>
          </cell>
          <cell r="I11" t="str">
            <v>02 23 45 62 63</v>
          </cell>
          <cell r="J11" t="str">
            <v>02 23 45 66 00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0</v>
          </cell>
        </row>
        <row r="12">
          <cell r="A12">
            <v>11</v>
          </cell>
          <cell r="B12" t="str">
            <v/>
          </cell>
          <cell r="C12" t="str">
            <v>ALT</v>
          </cell>
          <cell r="D12" t="str">
            <v/>
          </cell>
          <cell r="E12" t="str">
            <v/>
          </cell>
          <cell r="F12" t="str">
            <v/>
          </cell>
          <cell r="G12" t="str">
            <v>T</v>
          </cell>
          <cell r="H12" t="str">
            <v>Thierry</v>
          </cell>
          <cell r="I12" t="str">
            <v/>
          </cell>
          <cell r="J12" t="str">
            <v/>
          </cell>
          <cell r="K12" t="str">
            <v/>
          </cell>
          <cell r="L12">
            <v>0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>
            <v>0</v>
          </cell>
        </row>
        <row r="13">
          <cell r="A13">
            <v>13</v>
          </cell>
          <cell r="B13" t="str">
            <v>S.A.R.L</v>
          </cell>
          <cell r="C13" t="str">
            <v>ALTI-LOC</v>
          </cell>
          <cell r="D13">
            <v>35230</v>
          </cell>
          <cell r="E13" t="str">
            <v>NOYAL CHATILLON/SEICHE</v>
          </cell>
          <cell r="F13">
            <v>0</v>
          </cell>
          <cell r="G13">
            <v>0</v>
          </cell>
          <cell r="H13">
            <v>0</v>
          </cell>
          <cell r="I13">
            <v>299860130</v>
          </cell>
          <cell r="J13">
            <v>299526488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</row>
        <row r="14">
          <cell r="A14">
            <v>12</v>
          </cell>
          <cell r="B14" t="str">
            <v>S.A.R.L</v>
          </cell>
          <cell r="C14" t="str">
            <v>ALTI-LOC</v>
          </cell>
          <cell r="D14">
            <v>35500</v>
          </cell>
          <cell r="E14" t="str">
            <v>VITRE</v>
          </cell>
          <cell r="F14" t="str">
            <v>Accueil</v>
          </cell>
          <cell r="G14" t="str">
            <v/>
          </cell>
          <cell r="H14" t="str">
            <v/>
          </cell>
          <cell r="I14" t="str">
            <v>02 99 75 37 94</v>
          </cell>
          <cell r="J14" t="str">
            <v>02 99 75 40 68</v>
          </cell>
          <cell r="K14" t="str">
            <v/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</row>
        <row r="15">
          <cell r="A15">
            <v>15</v>
          </cell>
          <cell r="B15" t="str">
            <v>S.A.S</v>
          </cell>
          <cell r="C15" t="str">
            <v>AMI</v>
          </cell>
          <cell r="D15">
            <v>35760</v>
          </cell>
          <cell r="E15" t="str">
            <v>SAINT-GREGOIRE</v>
          </cell>
          <cell r="F15" t="str">
            <v/>
          </cell>
          <cell r="G15" t="str">
            <v/>
          </cell>
          <cell r="H15" t="str">
            <v/>
          </cell>
          <cell r="I15" t="str">
            <v>02 99 23 48 61</v>
          </cell>
          <cell r="J15" t="str">
            <v>02 99 23 48 29</v>
          </cell>
          <cell r="K15" t="str">
            <v/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</row>
      </sheetData>
      <sheetData sheetId="4"/>
    </sheetDataSet>
  </externalBook>
</externalLink>
</file>

<file path=xl/tables/table1.xml><?xml version="1.0" encoding="utf-8"?>
<table xmlns="http://schemas.openxmlformats.org/spreadsheetml/2006/main" id="1" name="FOURN" displayName="FOURN" ref="A1:R5" totalsRowShown="0" headerRowDxfId="33" dataDxfId="32" tableBorderDxfId="31">
  <autoFilter ref="A1:R5"/>
  <tableColumns count="18">
    <tableColumn id="1" name="N°" dataDxfId="30" totalsRowDxfId="29" dataCellStyle="Normal_REPERTOIRE FOURNISSEURS"/>
    <tableColumn id="2" name="CIVILITE" dataDxfId="28" totalsRowDxfId="27" dataCellStyle="Normal_REPERTOIRE FOURNISSEURS"/>
    <tableColumn id="3" name="NOMS" dataDxfId="26" totalsRowDxfId="25" dataCellStyle="Normal_REPERTOIRE FOURNISSEURS"/>
    <tableColumn id="4" name="CP" dataDxfId="24" totalsRowDxfId="23" dataCellStyle="Normal_REPERTOIRE FOURNISSEURS"/>
    <tableColumn id="5" name="VILLE" dataDxfId="22" totalsRowDxfId="21" dataCellStyle="Normal_REPERTOIRE FOURNISSEURS"/>
    <tableColumn id="6" name="FONCTION_x000a_SERVICE" dataDxfId="20" dataCellStyle="Normal_REPERTOIRE FOURNISSEURS"/>
    <tableColumn id="7" name="NOM" dataDxfId="19" totalsRowDxfId="18" dataCellStyle="Normal_REPERTOIRE FOURNISSEURS"/>
    <tableColumn id="8" name="PRENOM" dataDxfId="17" totalsRowDxfId="16" dataCellStyle="Normal_REPERTOIRE FOURNISSEURS"/>
    <tableColumn id="9" name="TEL" dataDxfId="15" dataCellStyle="Normal_REPERTOIRE FOURNISSEURS"/>
    <tableColumn id="10" name="FAX" dataDxfId="14" dataCellStyle="Normal_REPERTOIRE FOURNISSEURS"/>
    <tableColumn id="11" name="PORT/_x000a_TEL2" dataDxfId="13" dataCellStyle="Normal_REPERTOIRE FOURNISSEURS"/>
    <tableColumn id="12" name="E-MAIL" dataDxfId="12" dataCellStyle="Normal_REPERTOIRE FOURNISSEURS"/>
    <tableColumn id="13" name="PAGE WEB" dataDxfId="11" totalsRowDxfId="10" dataCellStyle="Normal_REPERTOIRE FOURNISSEURS"/>
    <tableColumn id="14" name="ACTIVITE" dataDxfId="9" totalsRowDxfId="8" dataCellStyle="Normal_REPERTOIRE FOURNISSEURS"/>
    <tableColumn id="15" name="ADRESSE1" dataDxfId="7" totalsRowDxfId="6" dataCellStyle="Normal_REPERTOIRE FOURNISSEURS"/>
    <tableColumn id="16" name="ADRESSE2" dataDxfId="5" totalsRowDxfId="4" dataCellStyle="Normal_REPERTOIRE FOURNISSEURS"/>
    <tableColumn id="17" name="MEMO" dataDxfId="3" totalsRowDxfId="2" dataCellStyle="Normal_REPERTOIRE FOURNISSEURS"/>
    <tableColumn id="18" name="CODE _x000a_REGLT" dataDxfId="1" totalsRowDxfId="0" dataCellStyle="Normal_REPERTOIRE FOURNISSEURS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drawing" Target="../drawings/drawing2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TARIF.xlsm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6" tint="-0.499984740745262"/>
    <outlinePr summaryBelow="0"/>
  </sheetPr>
  <dimension ref="A1:A51"/>
  <sheetViews>
    <sheetView zoomScale="120" zoomScaleNormal="120" workbookViewId="0">
      <selection activeCell="A24" sqref="A24"/>
    </sheetView>
  </sheetViews>
  <sheetFormatPr baseColWidth="10" defaultRowHeight="15" outlineLevelRow="3"/>
  <cols>
    <col min="1" max="1" width="63.85546875" customWidth="1"/>
  </cols>
  <sheetData>
    <row r="1" spans="1:1" s="52" customFormat="1" ht="30" customHeight="1" thickTop="1" thickBot="1">
      <c r="A1" s="8" t="s">
        <v>11</v>
      </c>
    </row>
    <row r="2" spans="1:1" s="53" customFormat="1" ht="26.1" customHeight="1" outlineLevel="1" thickTop="1">
      <c r="A2" s="19" t="s">
        <v>12</v>
      </c>
    </row>
    <row r="3" spans="1:1" s="47" customFormat="1" ht="24.95" customHeight="1" outlineLevel="2">
      <c r="A3" s="26" t="s">
        <v>15</v>
      </c>
    </row>
    <row r="4" spans="1:1" s="47" customFormat="1" ht="24.95" customHeight="1" outlineLevel="2">
      <c r="A4" s="26" t="s">
        <v>236</v>
      </c>
    </row>
    <row r="5" spans="1:1" s="47" customFormat="1" ht="24.95" customHeight="1" outlineLevel="2">
      <c r="A5" s="26" t="s">
        <v>21</v>
      </c>
    </row>
    <row r="6" spans="1:1" s="47" customFormat="1" ht="24.95" customHeight="1" outlineLevel="2">
      <c r="A6" s="26" t="s">
        <v>44</v>
      </c>
    </row>
    <row r="7" spans="1:1" s="47" customFormat="1" ht="24.95" customHeight="1" outlineLevel="1">
      <c r="A7" s="19" t="s">
        <v>240</v>
      </c>
    </row>
    <row r="8" spans="1:1" s="47" customFormat="1" ht="24.95" customHeight="1" outlineLevel="2">
      <c r="A8" s="26" t="s">
        <v>56</v>
      </c>
    </row>
    <row r="9" spans="1:1" s="47" customFormat="1" ht="24.95" customHeight="1" outlineLevel="2">
      <c r="A9" s="26" t="s">
        <v>76</v>
      </c>
    </row>
    <row r="10" spans="1:1" s="47" customFormat="1" ht="24.95" customHeight="1" outlineLevel="2">
      <c r="A10" s="26" t="s">
        <v>82</v>
      </c>
    </row>
    <row r="11" spans="1:1" s="47" customFormat="1" ht="24.95" customHeight="1" outlineLevel="1">
      <c r="A11" s="19" t="s">
        <v>85</v>
      </c>
    </row>
    <row r="12" spans="1:1" s="47" customFormat="1" ht="24.95" customHeight="1" outlineLevel="2">
      <c r="A12" s="26" t="s">
        <v>86</v>
      </c>
    </row>
    <row r="13" spans="1:1" s="47" customFormat="1" ht="24.95" customHeight="1" outlineLevel="2">
      <c r="A13" s="26" t="s">
        <v>263</v>
      </c>
    </row>
    <row r="14" spans="1:1" s="47" customFormat="1" ht="24.95" customHeight="1" outlineLevel="2">
      <c r="A14" s="26" t="s">
        <v>87</v>
      </c>
    </row>
    <row r="15" spans="1:1" s="47" customFormat="1" ht="24.95" customHeight="1" outlineLevel="2" collapsed="1">
      <c r="A15" s="26" t="s">
        <v>88</v>
      </c>
    </row>
    <row r="16" spans="1:1" s="47" customFormat="1" ht="24.95" hidden="1" customHeight="1" outlineLevel="3">
      <c r="A16" s="46" t="s">
        <v>89</v>
      </c>
    </row>
    <row r="17" spans="1:1" s="47" customFormat="1" ht="24.95" hidden="1" customHeight="1" outlineLevel="3">
      <c r="A17" s="46" t="s">
        <v>90</v>
      </c>
    </row>
    <row r="18" spans="1:1" s="47" customFormat="1" ht="24.95" hidden="1" customHeight="1" outlineLevel="3">
      <c r="A18" s="46" t="s">
        <v>91</v>
      </c>
    </row>
    <row r="19" spans="1:1" s="47" customFormat="1" ht="24.95" hidden="1" customHeight="1" outlineLevel="3">
      <c r="A19" s="46" t="s">
        <v>92</v>
      </c>
    </row>
    <row r="20" spans="1:1" s="47" customFormat="1" ht="24.95" customHeight="1" outlineLevel="2">
      <c r="A20" s="26" t="s">
        <v>93</v>
      </c>
    </row>
    <row r="21" spans="1:1" s="47" customFormat="1" ht="24.95" customHeight="1" outlineLevel="1">
      <c r="A21" s="19" t="s">
        <v>94</v>
      </c>
    </row>
    <row r="22" spans="1:1" s="47" customFormat="1" ht="24.95" customHeight="1" outlineLevel="2">
      <c r="A22" s="26" t="s">
        <v>95</v>
      </c>
    </row>
    <row r="23" spans="1:1" s="47" customFormat="1" ht="24.95" customHeight="1" outlineLevel="2">
      <c r="A23" s="26" t="s">
        <v>96</v>
      </c>
    </row>
    <row r="24" spans="1:1" s="47" customFormat="1" ht="24.95" customHeight="1" outlineLevel="3">
      <c r="A24" s="46" t="s">
        <v>97</v>
      </c>
    </row>
    <row r="25" spans="1:1" s="47" customFormat="1" ht="24.95" customHeight="1" outlineLevel="3">
      <c r="A25" s="46" t="s">
        <v>98</v>
      </c>
    </row>
    <row r="26" spans="1:1" s="47" customFormat="1" ht="24.95" customHeight="1" outlineLevel="3">
      <c r="A26" s="46" t="s">
        <v>99</v>
      </c>
    </row>
    <row r="27" spans="1:1" s="47" customFormat="1" ht="24.95" customHeight="1" outlineLevel="2">
      <c r="A27" s="26" t="s">
        <v>100</v>
      </c>
    </row>
    <row r="28" spans="1:1" s="47" customFormat="1" ht="24.95" customHeight="1" outlineLevel="3">
      <c r="A28" s="46" t="s">
        <v>101</v>
      </c>
    </row>
    <row r="29" spans="1:1" s="47" customFormat="1" ht="24.95" customHeight="1" outlineLevel="3">
      <c r="A29" s="46" t="s">
        <v>102</v>
      </c>
    </row>
    <row r="30" spans="1:1" s="47" customFormat="1" ht="24.95" customHeight="1" outlineLevel="2">
      <c r="A30" s="26" t="s">
        <v>103</v>
      </c>
    </row>
    <row r="31" spans="1:1" s="47" customFormat="1" ht="24.95" customHeight="1" outlineLevel="3">
      <c r="A31" s="46" t="s">
        <v>104</v>
      </c>
    </row>
    <row r="32" spans="1:1" s="47" customFormat="1" ht="24.95" customHeight="1" outlineLevel="3">
      <c r="A32" s="46" t="s">
        <v>105</v>
      </c>
    </row>
    <row r="33" spans="1:1" s="47" customFormat="1" ht="24.95" customHeight="1" outlineLevel="3">
      <c r="A33" s="46" t="s">
        <v>241</v>
      </c>
    </row>
    <row r="34" spans="1:1" s="47" customFormat="1" ht="24.95" customHeight="1" outlineLevel="2">
      <c r="A34" s="26" t="s">
        <v>106</v>
      </c>
    </row>
    <row r="35" spans="1:1" s="47" customFormat="1" ht="24.95" customHeight="1" outlineLevel="3">
      <c r="A35" s="46" t="s">
        <v>107</v>
      </c>
    </row>
    <row r="36" spans="1:1" s="47" customFormat="1" ht="24.95" customHeight="1" outlineLevel="2">
      <c r="A36" s="26" t="s">
        <v>108</v>
      </c>
    </row>
    <row r="37" spans="1:1" s="47" customFormat="1" ht="24.95" customHeight="1" outlineLevel="3">
      <c r="A37" s="46" t="s">
        <v>109</v>
      </c>
    </row>
    <row r="38" spans="1:1" s="47" customFormat="1" ht="24.95" customHeight="1" outlineLevel="2">
      <c r="A38" s="26" t="s">
        <v>110</v>
      </c>
    </row>
    <row r="39" spans="1:1" s="47" customFormat="1" ht="24.95" customHeight="1" outlineLevel="3">
      <c r="A39" s="46" t="s">
        <v>111</v>
      </c>
    </row>
    <row r="40" spans="1:1" s="47" customFormat="1" ht="24.95" customHeight="1" outlineLevel="2">
      <c r="A40" s="26" t="s">
        <v>112</v>
      </c>
    </row>
    <row r="41" spans="1:1" s="47" customFormat="1" ht="24.95" customHeight="1" outlineLevel="2">
      <c r="A41" s="26" t="s">
        <v>211</v>
      </c>
    </row>
    <row r="42" spans="1:1" s="47" customFormat="1" ht="24.95" customHeight="1" outlineLevel="1">
      <c r="A42" s="19" t="s">
        <v>113</v>
      </c>
    </row>
    <row r="43" spans="1:1" s="47" customFormat="1" ht="24.95" customHeight="1" outlineLevel="2">
      <c r="A43" s="26" t="s">
        <v>114</v>
      </c>
    </row>
    <row r="44" spans="1:1" s="47" customFormat="1" ht="24.95" customHeight="1" outlineLevel="3">
      <c r="A44" s="46" t="s">
        <v>115</v>
      </c>
    </row>
    <row r="45" spans="1:1" s="47" customFormat="1" ht="24.95" customHeight="1" outlineLevel="3">
      <c r="A45" s="46" t="s">
        <v>117</v>
      </c>
    </row>
    <row r="46" spans="1:1" s="47" customFormat="1" ht="24.95" customHeight="1" outlineLevel="2">
      <c r="A46" s="26" t="s">
        <v>118</v>
      </c>
    </row>
    <row r="47" spans="1:1" s="47" customFormat="1" ht="24.95" customHeight="1" outlineLevel="3">
      <c r="A47" s="46" t="s">
        <v>119</v>
      </c>
    </row>
    <row r="48" spans="1:1" s="47" customFormat="1" ht="24.95" customHeight="1" outlineLevel="3">
      <c r="A48" s="46" t="s">
        <v>120</v>
      </c>
    </row>
    <row r="49" spans="1:1" s="47" customFormat="1" ht="24.95" customHeight="1" outlineLevel="3">
      <c r="A49" s="46" t="s">
        <v>121</v>
      </c>
    </row>
    <row r="50" spans="1:1" s="47" customFormat="1" ht="24.95" customHeight="1" outlineLevel="2">
      <c r="A50" s="26" t="s">
        <v>122</v>
      </c>
    </row>
    <row r="51" spans="1:1" s="47" customFormat="1" ht="24.95" customHeight="1" outlineLevel="3">
      <c r="A51" s="46" t="s">
        <v>123</v>
      </c>
    </row>
  </sheetData>
  <hyperlinks>
    <hyperlink ref="A2" location="Chevillage___scellement_chimique" display="Chevillage - scellement chimique"/>
    <hyperlink ref="A4" location="Cheville_expansion_à_frapper" display="Cheville expansion à frapper"/>
    <hyperlink ref="A3" location="Cheville_nylon" display="Cheville nylon"/>
    <hyperlink ref="A5" location="Goujon_d_ancrage" display="Goujon d'ancrage"/>
    <hyperlink ref="A6" location="Scellement_chimique" display="Scellement chimique"/>
    <hyperlink ref="A11" location="Ecrou" display="Ecrou"/>
    <hyperlink ref="A12" location="Ecrou_à_oreille" display="Ecrou à oreille "/>
    <hyperlink ref="A13" location="Ecrou_à_souder" display="Ecrou à souder "/>
    <hyperlink ref="A14" location="Ecrou_frein_hexagonal" display="Ecrou frein hexagonal "/>
    <hyperlink ref="A15" location="Ecrou_HU_hexagonal" display="Ecrou HU hexagonal"/>
    <hyperlink ref="A20" location="Ecrou_noyé_à_sertir" display="Ecrou noyé à sertir"/>
    <hyperlink ref="A7" location="Rivet_alu" display="Rivet alu"/>
    <hyperlink ref="A8" location="Rivet_alu_tige_zinguée" display="Rivet alu tige zinguée"/>
    <hyperlink ref="A9" location="Rivet_alu_tige_alu" display="Rivet alu tige alu"/>
    <hyperlink ref="A10" location="Rivet_en_coffret" display="Rivet en coffret "/>
    <hyperlink ref="A21" location="Rondelle" display="Rondelle"/>
    <hyperlink ref="A22" location="Rondelle_éventail" display="Rondelle éventail"/>
    <hyperlink ref="A23" location="Rondelle_grower" display="Rondelle grower"/>
    <hyperlink ref="A27" location="Rondelle_plate_Z" display="Rondelle plate Z"/>
    <hyperlink ref="A30" location="Rondelle_plate_M" display="Rondelle plate M"/>
    <hyperlink ref="A34" location="Rondelle_plate_L" display="Rondelle plate L"/>
    <hyperlink ref="A36" location="Rondelle_plate_LL" display="Rondelle plate LL"/>
    <hyperlink ref="A38" location="Rondelle_carrossier" display="Rondelle carrossier "/>
    <hyperlink ref="A40" location="Rondelle_épaisse_sans_chanfrein" display="Rondelle épaisse sans chanfrein"/>
    <hyperlink ref="A42" location="Tige_filetée" display="Tige filetée "/>
    <hyperlink ref="A43" location="Tige_filetée___classe_4.6" display="Tige filetée - classe 4.6 "/>
    <hyperlink ref="A46" location="Tige_filetée___classe_8.8" display="Tige filetée - classe 8.8 "/>
    <hyperlink ref="A50" location="Tige_filetée___classe_10.9" display="Tige filetée - classe 10.9"/>
    <hyperlink ref="A1" location="BOULONNERIE___FIXATION_ACIER" display="BOULONNERIE - FIXATION ACIER"/>
    <hyperlink ref="A16" location="Ecrou_HU_hexagonal_bichromaté" display="Ecrou HU hexagonal bichromaté"/>
    <hyperlink ref="A17" location="Ecrou_HU_hexagonal_brut" display="Ecrou HU hexagonal brut"/>
    <hyperlink ref="A18" location="Ecrou_HU_hexagonal_zingué" display="Ecrou HU hexagonal zingué"/>
    <hyperlink ref="A19" location="Ecrou_hexagonal_trapézoïdal_brut" display="Ecrou hexagonal trapézoïdal brut"/>
    <hyperlink ref="A24" location="Rondelle_grower_bichromatée" display="Rondelle grower bichromatée"/>
    <hyperlink ref="A25" location="Rondelle_grower_brute" display="Rondelle grower brute"/>
    <hyperlink ref="A26" location="Rondelle_grower_zinguée" display="Rondelle grower zinguée"/>
    <hyperlink ref="A28" location="Rondelle_Z_bichromatée" display="Rondelle Z bichromatée"/>
    <hyperlink ref="A29" location="Rondelle_Z_zinguée" display="Rondelle Z zinguée "/>
    <hyperlink ref="A31" location="Rondelle_M_bichromatée" display="Rondelle M bichromatée"/>
    <hyperlink ref="A32" location="Rondelle_M_brute" display="Rondelle M brute"/>
    <hyperlink ref="A33" location="Rondelle_M_zinguée_NFE25513" display="Rondelle M zinguée NFE25513"/>
    <hyperlink ref="A35" location="Rondelle_L_zinguée" display="Rondelle L zinguée"/>
    <hyperlink ref="A37" location="Rondelle_LL_zinguée_extra_large" display="Rondelle LL zinguée extra large"/>
    <hyperlink ref="A39" location="Rondelle_carrossier_zinguée" display="Rondelle carrossier zinguée"/>
    <hyperlink ref="A44" location="Tige_filetée_CL4.6_brute" display="Tige filetée CL4.6 brute"/>
    <hyperlink ref="A45" location="Tige_filetée_CL4.6_zinguée" display="Tige filetée CL4.6 zinguée"/>
    <hyperlink ref="A47" location="Tige_filetée_CL8.8_brute" display="Tige filetée CL8.8 brute"/>
    <hyperlink ref="A48" location="Tige_filetée_CL8.8_brute_trapézoïdale" display="Tige filetée CL8.8 brute trapézoïdale"/>
    <hyperlink ref="A49" location="Tige_filetée_CL8.8_zinguée" display="Tige filetée CL8.8 zinguée"/>
    <hyperlink ref="A51" location="Tige_filetée_CL10.9_brute" display="Tige filetée CL10.9 brute"/>
    <hyperlink ref="A41" location="Rondelle_ressort" display="Rondelle ressor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  <outlinePr summaryBelow="0"/>
  </sheetPr>
  <dimension ref="A1:O53"/>
  <sheetViews>
    <sheetView zoomScale="130" zoomScaleNormal="13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J4" sqref="J4"/>
    </sheetView>
  </sheetViews>
  <sheetFormatPr baseColWidth="10" defaultRowHeight="15"/>
  <cols>
    <col min="1" max="1" width="7" customWidth="1"/>
    <col min="2" max="2" width="64.42578125" customWidth="1"/>
    <col min="3" max="3" width="8.5703125" customWidth="1"/>
    <col min="5" max="5" width="6.5703125" customWidth="1"/>
    <col min="6" max="6" width="9.5703125" customWidth="1"/>
    <col min="7" max="7" width="7.28515625" customWidth="1"/>
    <col min="8" max="8" width="8.140625" customWidth="1"/>
    <col min="9" max="9" width="6.7109375" customWidth="1"/>
    <col min="10" max="10" width="7.42578125" customWidth="1"/>
    <col min="11" max="11" width="9.140625" customWidth="1"/>
    <col min="12" max="12" width="7.42578125" customWidth="1"/>
    <col min="13" max="13" width="8.28515625" customWidth="1"/>
  </cols>
  <sheetData>
    <row r="1" spans="1:15" ht="47.25" customHeight="1" thickBot="1">
      <c r="A1" s="3" t="s">
        <v>0</v>
      </c>
      <c r="B1" s="4" t="s">
        <v>1</v>
      </c>
      <c r="C1" s="4" t="s">
        <v>2</v>
      </c>
      <c r="D1" s="4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6" t="s">
        <v>8</v>
      </c>
      <c r="J1" s="6" t="s">
        <v>175</v>
      </c>
      <c r="K1" s="6" t="s">
        <v>9</v>
      </c>
      <c r="L1" s="5" t="s">
        <v>10</v>
      </c>
      <c r="M1" s="5" t="s">
        <v>245</v>
      </c>
      <c r="O1" s="54"/>
    </row>
    <row r="2" spans="1:15" ht="27.95" customHeight="1" collapsed="1" thickTop="1" thickBot="1">
      <c r="A2" s="7">
        <v>1</v>
      </c>
      <c r="B2" s="8" t="s">
        <v>11</v>
      </c>
      <c r="C2" s="9"/>
      <c r="D2" s="10"/>
      <c r="E2" s="11"/>
      <c r="F2" s="12"/>
      <c r="G2" s="13"/>
      <c r="H2" s="14"/>
      <c r="I2" s="15"/>
      <c r="J2" s="16"/>
      <c r="K2" s="17"/>
      <c r="L2" s="14"/>
      <c r="M2" s="18"/>
    </row>
    <row r="3" spans="1:15" ht="21.95" customHeight="1" thickTop="1">
      <c r="A3" s="7">
        <v>2</v>
      </c>
      <c r="B3" s="19" t="s">
        <v>12</v>
      </c>
      <c r="C3" s="9"/>
      <c r="D3" s="9"/>
      <c r="E3" s="11"/>
      <c r="F3" s="20"/>
      <c r="G3" s="13"/>
      <c r="H3" s="21"/>
      <c r="I3" s="22"/>
      <c r="J3" s="23"/>
      <c r="K3" s="24"/>
      <c r="L3" s="21"/>
      <c r="M3" s="25"/>
    </row>
    <row r="4" spans="1:15" ht="21.95" customHeight="1">
      <c r="A4" s="7">
        <v>5</v>
      </c>
      <c r="B4" s="26" t="s">
        <v>15</v>
      </c>
      <c r="C4" s="9"/>
      <c r="D4" s="10"/>
      <c r="E4" s="11"/>
      <c r="F4" s="20"/>
      <c r="G4" s="13"/>
      <c r="H4" s="13"/>
      <c r="I4" s="33"/>
      <c r="J4" s="34"/>
      <c r="K4" s="35"/>
      <c r="L4" s="36"/>
      <c r="M4" s="37"/>
    </row>
    <row r="5" spans="1:15" ht="21.95" customHeight="1">
      <c r="A5" s="7">
        <v>6</v>
      </c>
      <c r="B5" s="32" t="s">
        <v>220</v>
      </c>
      <c r="C5" s="9"/>
      <c r="D5" s="9">
        <v>1266056</v>
      </c>
      <c r="E5" s="11" t="s">
        <v>16</v>
      </c>
      <c r="F5" s="20" t="s">
        <v>17</v>
      </c>
      <c r="G5" s="13" t="s">
        <v>14</v>
      </c>
      <c r="H5" s="13">
        <v>3.38</v>
      </c>
      <c r="I5" s="33">
        <v>0.38300000000000001</v>
      </c>
      <c r="J5" s="34"/>
      <c r="K5" s="35">
        <v>1</v>
      </c>
      <c r="L5" s="36" t="s">
        <v>14</v>
      </c>
      <c r="M5" s="37">
        <f>(H5+I5)/K5</f>
        <v>3.7629999999999999</v>
      </c>
    </row>
    <row r="6" spans="1:15" ht="21.95" customHeight="1">
      <c r="A6" s="7">
        <v>5662</v>
      </c>
      <c r="B6" s="32" t="s">
        <v>252</v>
      </c>
      <c r="C6" s="9"/>
      <c r="D6" s="9" t="s">
        <v>251</v>
      </c>
      <c r="E6" s="11" t="s">
        <v>248</v>
      </c>
      <c r="F6" s="20" t="s">
        <v>17</v>
      </c>
      <c r="G6" s="13" t="s">
        <v>55</v>
      </c>
      <c r="H6" s="13">
        <v>4.42</v>
      </c>
      <c r="I6" s="33">
        <v>2.2999999999999998</v>
      </c>
      <c r="J6" s="34"/>
      <c r="K6" s="35">
        <v>1</v>
      </c>
      <c r="L6" s="36" t="s">
        <v>14</v>
      </c>
      <c r="M6" s="37">
        <f>(H6+I6)/K6</f>
        <v>6.72</v>
      </c>
    </row>
    <row r="7" spans="1:15" ht="21.95" customHeight="1">
      <c r="A7" s="7">
        <v>7</v>
      </c>
      <c r="B7" s="32" t="s">
        <v>221</v>
      </c>
      <c r="C7" s="9"/>
      <c r="D7" s="9">
        <v>1539713</v>
      </c>
      <c r="E7" s="11" t="s">
        <v>16</v>
      </c>
      <c r="F7" s="20" t="s">
        <v>17</v>
      </c>
      <c r="G7" s="13" t="s">
        <v>14</v>
      </c>
      <c r="H7" s="13">
        <v>8.66</v>
      </c>
      <c r="I7" s="33">
        <v>0.98099999999999998</v>
      </c>
      <c r="J7" s="34"/>
      <c r="K7" s="35">
        <v>1</v>
      </c>
      <c r="L7" s="36" t="s">
        <v>14</v>
      </c>
      <c r="M7" s="37">
        <f>(H7+I7)/K7</f>
        <v>9.641</v>
      </c>
    </row>
    <row r="8" spans="1:15" ht="21.95" customHeight="1">
      <c r="A8" s="7">
        <v>8</v>
      </c>
      <c r="B8" s="32" t="s">
        <v>239</v>
      </c>
      <c r="C8" s="9"/>
      <c r="D8" s="9">
        <v>1570102</v>
      </c>
      <c r="E8" s="11" t="s">
        <v>18</v>
      </c>
      <c r="F8" s="20" t="s">
        <v>19</v>
      </c>
      <c r="G8" s="13" t="s">
        <v>20</v>
      </c>
      <c r="H8" s="13">
        <v>4.74</v>
      </c>
      <c r="I8" s="33">
        <v>0.1052</v>
      </c>
      <c r="J8" s="34"/>
      <c r="K8" s="35">
        <v>0.5</v>
      </c>
      <c r="L8" s="36" t="s">
        <v>14</v>
      </c>
      <c r="M8" s="37">
        <f>(H8+I8)/K8</f>
        <v>9.6904000000000003</v>
      </c>
    </row>
    <row r="9" spans="1:15" ht="21.95" customHeight="1">
      <c r="A9" s="7">
        <v>3</v>
      </c>
      <c r="B9" s="26" t="s">
        <v>236</v>
      </c>
      <c r="C9" s="9"/>
      <c r="D9" s="9"/>
      <c r="E9" s="11"/>
      <c r="F9" s="20"/>
      <c r="G9" s="13"/>
      <c r="H9" s="27"/>
      <c r="I9" s="28"/>
      <c r="J9" s="29"/>
      <c r="K9" s="30"/>
      <c r="L9" s="27"/>
      <c r="M9" s="31"/>
    </row>
    <row r="10" spans="1:15" ht="21.95" customHeight="1">
      <c r="A10" s="7">
        <v>4</v>
      </c>
      <c r="B10" s="32" t="s">
        <v>242</v>
      </c>
      <c r="C10" s="9"/>
      <c r="D10" s="9" t="s">
        <v>237</v>
      </c>
      <c r="E10" s="11" t="s">
        <v>235</v>
      </c>
      <c r="F10" s="20" t="s">
        <v>25</v>
      </c>
      <c r="G10" s="13" t="s">
        <v>14</v>
      </c>
      <c r="H10" s="13">
        <v>13.44</v>
      </c>
      <c r="I10" s="33">
        <v>4.3099999999999996</v>
      </c>
      <c r="J10" s="34"/>
      <c r="K10" s="35">
        <v>1</v>
      </c>
      <c r="L10" s="36" t="s">
        <v>14</v>
      </c>
      <c r="M10" s="37">
        <f>(H10+I10)/K10</f>
        <v>17.75</v>
      </c>
    </row>
    <row r="11" spans="1:15" ht="21.95" customHeight="1">
      <c r="A11" s="7">
        <v>9</v>
      </c>
      <c r="B11" s="26" t="s">
        <v>21</v>
      </c>
      <c r="C11" s="9"/>
      <c r="D11" s="9"/>
      <c r="E11" s="38"/>
      <c r="F11" s="39"/>
      <c r="G11" s="13"/>
      <c r="H11" s="27"/>
      <c r="I11" s="40"/>
      <c r="J11" s="29"/>
      <c r="K11" s="30"/>
      <c r="L11" s="27"/>
      <c r="M11" s="31"/>
    </row>
    <row r="12" spans="1:15" ht="21.95" customHeight="1">
      <c r="A12" s="7">
        <v>10</v>
      </c>
      <c r="B12" s="32" t="s">
        <v>222</v>
      </c>
      <c r="C12" s="9"/>
      <c r="D12" s="9">
        <v>1315358</v>
      </c>
      <c r="E12" s="11" t="s">
        <v>22</v>
      </c>
      <c r="F12" s="20" t="s">
        <v>19</v>
      </c>
      <c r="G12" s="13" t="s">
        <v>14</v>
      </c>
      <c r="H12" s="13">
        <v>42</v>
      </c>
      <c r="I12" s="41">
        <v>16.88</v>
      </c>
      <c r="J12" s="34"/>
      <c r="K12" s="35">
        <v>1</v>
      </c>
      <c r="L12" s="36" t="s">
        <v>14</v>
      </c>
      <c r="M12" s="37">
        <f t="shared" ref="M12:M32" si="0">(H12+I12)/K12</f>
        <v>58.879999999999995</v>
      </c>
    </row>
    <row r="13" spans="1:15" ht="21.95" customHeight="1">
      <c r="A13" s="7">
        <v>11</v>
      </c>
      <c r="B13" s="32" t="s">
        <v>23</v>
      </c>
      <c r="C13" s="9"/>
      <c r="D13" s="9">
        <v>5932008050</v>
      </c>
      <c r="E13" s="11" t="s">
        <v>213</v>
      </c>
      <c r="F13" s="20" t="s">
        <v>25</v>
      </c>
      <c r="G13" s="13" t="s">
        <v>14</v>
      </c>
      <c r="H13" s="13">
        <v>15.05</v>
      </c>
      <c r="I13" s="41">
        <v>1.1599999999999999</v>
      </c>
      <c r="J13" s="34"/>
      <c r="K13" s="35">
        <v>1</v>
      </c>
      <c r="L13" s="36" t="s">
        <v>14</v>
      </c>
      <c r="M13" s="37">
        <f>(H13+I13)/K13</f>
        <v>16.21</v>
      </c>
    </row>
    <row r="14" spans="1:15" ht="21.95" customHeight="1">
      <c r="A14" s="7">
        <v>12</v>
      </c>
      <c r="B14" s="32" t="s">
        <v>265</v>
      </c>
      <c r="C14" s="9"/>
      <c r="D14" s="9" t="s">
        <v>264</v>
      </c>
      <c r="E14" s="11" t="s">
        <v>261</v>
      </c>
      <c r="F14" s="20" t="s">
        <v>19</v>
      </c>
      <c r="G14" s="13" t="s">
        <v>14</v>
      </c>
      <c r="H14" s="13">
        <v>16.850000000000001</v>
      </c>
      <c r="I14" s="41"/>
      <c r="J14" s="34"/>
      <c r="K14" s="35">
        <v>1</v>
      </c>
      <c r="L14" s="36" t="s">
        <v>14</v>
      </c>
      <c r="M14" s="37">
        <f>(H14+I14)/K14</f>
        <v>16.850000000000001</v>
      </c>
    </row>
    <row r="15" spans="1:15" ht="21.95" customHeight="1">
      <c r="A15" s="7">
        <v>13</v>
      </c>
      <c r="B15" s="32" t="s">
        <v>219</v>
      </c>
      <c r="C15" s="42"/>
      <c r="D15" s="9">
        <v>5932010060</v>
      </c>
      <c r="E15" s="11" t="s">
        <v>213</v>
      </c>
      <c r="F15" s="20" t="s">
        <v>25</v>
      </c>
      <c r="G15" s="13" t="s">
        <v>14</v>
      </c>
      <c r="H15" s="13">
        <v>21.78</v>
      </c>
      <c r="I15" s="41">
        <v>1.68</v>
      </c>
      <c r="J15" s="34"/>
      <c r="K15" s="35">
        <v>1</v>
      </c>
      <c r="L15" s="36" t="s">
        <v>14</v>
      </c>
      <c r="M15" s="37">
        <f t="shared" si="0"/>
        <v>23.46</v>
      </c>
    </row>
    <row r="16" spans="1:15" ht="21.95" customHeight="1">
      <c r="A16" s="7">
        <v>14</v>
      </c>
      <c r="B16" s="32" t="s">
        <v>223</v>
      </c>
      <c r="C16" s="42"/>
      <c r="D16" s="9" t="s">
        <v>28</v>
      </c>
      <c r="E16" s="11" t="s">
        <v>29</v>
      </c>
      <c r="F16" s="20" t="s">
        <v>19</v>
      </c>
      <c r="G16" s="13" t="s">
        <v>14</v>
      </c>
      <c r="H16" s="13">
        <v>21.09</v>
      </c>
      <c r="I16" s="41">
        <v>1</v>
      </c>
      <c r="J16" s="34"/>
      <c r="K16" s="35">
        <v>1</v>
      </c>
      <c r="L16" s="36" t="s">
        <v>14</v>
      </c>
      <c r="M16" s="37">
        <f t="shared" si="0"/>
        <v>22.09</v>
      </c>
    </row>
    <row r="17" spans="1:13" ht="21.95" customHeight="1">
      <c r="A17" s="7">
        <v>5130</v>
      </c>
      <c r="B17" s="32" t="s">
        <v>224</v>
      </c>
      <c r="C17" s="42"/>
      <c r="D17" s="9" t="s">
        <v>214</v>
      </c>
      <c r="E17" s="11" t="s">
        <v>124</v>
      </c>
      <c r="F17" s="20" t="s">
        <v>25</v>
      </c>
      <c r="G17" s="13" t="s">
        <v>14</v>
      </c>
      <c r="H17" s="13">
        <v>17.45</v>
      </c>
      <c r="I17" s="41">
        <v>1.33</v>
      </c>
      <c r="J17" s="34"/>
      <c r="K17" s="35">
        <v>1</v>
      </c>
      <c r="L17" s="36" t="s">
        <v>14</v>
      </c>
      <c r="M17" s="37">
        <f>(H17+I17)/K17</f>
        <v>18.78</v>
      </c>
    </row>
    <row r="18" spans="1:13" ht="21.95" customHeight="1">
      <c r="A18" s="7">
        <v>15</v>
      </c>
      <c r="B18" s="32" t="s">
        <v>225</v>
      </c>
      <c r="C18" s="42"/>
      <c r="D18" s="9" t="s">
        <v>30</v>
      </c>
      <c r="E18" s="11" t="s">
        <v>26</v>
      </c>
      <c r="F18" s="20" t="s">
        <v>19</v>
      </c>
      <c r="G18" s="13" t="s">
        <v>14</v>
      </c>
      <c r="H18" s="13">
        <v>26.6</v>
      </c>
      <c r="I18" s="41"/>
      <c r="J18" s="34"/>
      <c r="K18" s="35">
        <v>1</v>
      </c>
      <c r="L18" s="36" t="s">
        <v>14</v>
      </c>
      <c r="M18" s="37">
        <f>(H18+I18)/K18</f>
        <v>26.6</v>
      </c>
    </row>
    <row r="19" spans="1:13" ht="21.95" customHeight="1">
      <c r="A19" s="7">
        <v>16</v>
      </c>
      <c r="B19" s="32" t="s">
        <v>226</v>
      </c>
      <c r="C19" s="42"/>
      <c r="D19" s="10" t="s">
        <v>31</v>
      </c>
      <c r="E19" s="11" t="s">
        <v>238</v>
      </c>
      <c r="F19" s="20" t="s">
        <v>27</v>
      </c>
      <c r="G19" s="13" t="s">
        <v>14</v>
      </c>
      <c r="H19" s="13">
        <v>34.1</v>
      </c>
      <c r="I19" s="41"/>
      <c r="J19" s="34"/>
      <c r="K19" s="35">
        <v>1</v>
      </c>
      <c r="L19" s="36" t="s">
        <v>14</v>
      </c>
      <c r="M19" s="37">
        <f t="shared" si="0"/>
        <v>34.1</v>
      </c>
    </row>
    <row r="20" spans="1:13" ht="21.95" customHeight="1">
      <c r="A20" s="7">
        <v>17</v>
      </c>
      <c r="B20" s="32" t="s">
        <v>227</v>
      </c>
      <c r="C20" s="42"/>
      <c r="D20" s="10" t="s">
        <v>33</v>
      </c>
      <c r="E20" s="11" t="s">
        <v>34</v>
      </c>
      <c r="F20" s="20" t="s">
        <v>27</v>
      </c>
      <c r="G20" s="13" t="s">
        <v>14</v>
      </c>
      <c r="H20" s="13">
        <v>45.08</v>
      </c>
      <c r="I20" s="41"/>
      <c r="J20" s="34"/>
      <c r="K20" s="35">
        <v>1</v>
      </c>
      <c r="L20" s="36" t="s">
        <v>14</v>
      </c>
      <c r="M20" s="37">
        <f t="shared" si="0"/>
        <v>45.08</v>
      </c>
    </row>
    <row r="21" spans="1:13" ht="21.95" customHeight="1">
      <c r="A21" s="7">
        <v>18</v>
      </c>
      <c r="B21" s="32" t="s">
        <v>228</v>
      </c>
      <c r="C21" s="42"/>
      <c r="D21" s="10" t="s">
        <v>35</v>
      </c>
      <c r="E21" s="11" t="s">
        <v>238</v>
      </c>
      <c r="F21" s="20" t="s">
        <v>27</v>
      </c>
      <c r="G21" s="13" t="s">
        <v>14</v>
      </c>
      <c r="H21" s="13">
        <v>42.63</v>
      </c>
      <c r="I21" s="41"/>
      <c r="J21" s="34"/>
      <c r="K21" s="35">
        <v>1</v>
      </c>
      <c r="L21" s="36" t="s">
        <v>14</v>
      </c>
      <c r="M21" s="37">
        <f t="shared" si="0"/>
        <v>42.63</v>
      </c>
    </row>
    <row r="22" spans="1:13" ht="21.95" customHeight="1">
      <c r="A22" s="7">
        <v>19</v>
      </c>
      <c r="B22" s="32" t="s">
        <v>229</v>
      </c>
      <c r="C22" s="42"/>
      <c r="D22" s="9">
        <v>1571567</v>
      </c>
      <c r="E22" s="11" t="s">
        <v>24</v>
      </c>
      <c r="F22" s="20" t="s">
        <v>19</v>
      </c>
      <c r="G22" s="13" t="s">
        <v>14</v>
      </c>
      <c r="H22" s="13">
        <v>39.1</v>
      </c>
      <c r="I22" s="41"/>
      <c r="J22" s="34"/>
      <c r="K22" s="35">
        <v>1</v>
      </c>
      <c r="L22" s="36" t="s">
        <v>14</v>
      </c>
      <c r="M22" s="37">
        <f t="shared" si="0"/>
        <v>39.1</v>
      </c>
    </row>
    <row r="23" spans="1:13" ht="21.95" customHeight="1">
      <c r="A23" s="7">
        <v>5692</v>
      </c>
      <c r="B23" s="32" t="s">
        <v>255</v>
      </c>
      <c r="C23" s="42"/>
      <c r="D23" s="9" t="s">
        <v>254</v>
      </c>
      <c r="E23" s="11" t="s">
        <v>248</v>
      </c>
      <c r="F23" s="20" t="s">
        <v>19</v>
      </c>
      <c r="G23" s="13" t="s">
        <v>20</v>
      </c>
      <c r="H23" s="13">
        <v>20.75</v>
      </c>
      <c r="I23" s="41"/>
      <c r="J23" s="34"/>
      <c r="K23" s="35">
        <v>0.25</v>
      </c>
      <c r="L23" s="36" t="s">
        <v>14</v>
      </c>
      <c r="M23" s="37">
        <f>(H23+I23)/K23</f>
        <v>83</v>
      </c>
    </row>
    <row r="24" spans="1:13" ht="21.95" customHeight="1">
      <c r="A24" s="7">
        <v>20</v>
      </c>
      <c r="B24" s="32" t="s">
        <v>230</v>
      </c>
      <c r="C24" s="42"/>
      <c r="D24" s="9" t="s">
        <v>36</v>
      </c>
      <c r="E24" s="11" t="s">
        <v>238</v>
      </c>
      <c r="F24" s="20" t="s">
        <v>27</v>
      </c>
      <c r="G24" s="13" t="s">
        <v>14</v>
      </c>
      <c r="H24" s="13">
        <v>60.46</v>
      </c>
      <c r="I24" s="41"/>
      <c r="J24" s="34"/>
      <c r="K24" s="35">
        <v>1</v>
      </c>
      <c r="L24" s="36" t="s">
        <v>14</v>
      </c>
      <c r="M24" s="37">
        <f t="shared" si="0"/>
        <v>60.46</v>
      </c>
    </row>
    <row r="25" spans="1:13" ht="21.95" customHeight="1">
      <c r="A25" s="7">
        <v>21</v>
      </c>
      <c r="B25" s="32" t="s">
        <v>231</v>
      </c>
      <c r="C25" s="42"/>
      <c r="D25" s="9">
        <v>1711520</v>
      </c>
      <c r="E25" s="11" t="s">
        <v>24</v>
      </c>
      <c r="F25" s="20" t="s">
        <v>19</v>
      </c>
      <c r="G25" s="13" t="s">
        <v>14</v>
      </c>
      <c r="H25" s="13">
        <v>52.04</v>
      </c>
      <c r="I25" s="41"/>
      <c r="J25" s="34"/>
      <c r="K25" s="35">
        <v>1</v>
      </c>
      <c r="L25" s="36" t="s">
        <v>14</v>
      </c>
      <c r="M25" s="37">
        <f>(H25+I25)/K25</f>
        <v>52.04</v>
      </c>
    </row>
    <row r="26" spans="1:13" ht="21.95" customHeight="1">
      <c r="A26" s="7">
        <v>22</v>
      </c>
      <c r="B26" s="32" t="s">
        <v>257</v>
      </c>
      <c r="C26" s="42"/>
      <c r="D26" s="9" t="s">
        <v>37</v>
      </c>
      <c r="E26" s="11" t="s">
        <v>26</v>
      </c>
      <c r="F26" s="20" t="s">
        <v>27</v>
      </c>
      <c r="G26" s="13" t="s">
        <v>14</v>
      </c>
      <c r="H26" s="13">
        <v>61.36</v>
      </c>
      <c r="I26" s="41"/>
      <c r="J26" s="34"/>
      <c r="K26" s="35">
        <v>1</v>
      </c>
      <c r="L26" s="36" t="s">
        <v>14</v>
      </c>
      <c r="M26" s="37">
        <f t="shared" si="0"/>
        <v>61.36</v>
      </c>
    </row>
    <row r="27" spans="1:13" ht="21.95" customHeight="1">
      <c r="A27" s="7">
        <v>5693</v>
      </c>
      <c r="B27" s="32" t="s">
        <v>256</v>
      </c>
      <c r="C27" s="42"/>
      <c r="D27" s="9" t="s">
        <v>258</v>
      </c>
      <c r="E27" s="11" t="s">
        <v>253</v>
      </c>
      <c r="F27" s="20" t="s">
        <v>25</v>
      </c>
      <c r="G27" s="13" t="s">
        <v>14</v>
      </c>
      <c r="H27" s="13">
        <v>44.21</v>
      </c>
      <c r="I27" s="41">
        <v>2.34</v>
      </c>
      <c r="J27" s="34"/>
      <c r="K27" s="35">
        <v>1</v>
      </c>
      <c r="L27" s="36" t="s">
        <v>14</v>
      </c>
      <c r="M27" s="37">
        <f>(H27+I27)/K27</f>
        <v>46.55</v>
      </c>
    </row>
    <row r="28" spans="1:13" ht="21.95" customHeight="1">
      <c r="A28" s="7">
        <v>23</v>
      </c>
      <c r="B28" s="32" t="s">
        <v>38</v>
      </c>
      <c r="C28" s="42"/>
      <c r="D28" s="9">
        <v>5932016115</v>
      </c>
      <c r="E28" s="11" t="s">
        <v>235</v>
      </c>
      <c r="F28" s="20" t="s">
        <v>25</v>
      </c>
      <c r="G28" s="13" t="s">
        <v>14</v>
      </c>
      <c r="H28" s="13">
        <v>76.2</v>
      </c>
      <c r="I28" s="41">
        <v>2.7080000000000002</v>
      </c>
      <c r="J28" s="34"/>
      <c r="K28" s="35">
        <v>1</v>
      </c>
      <c r="L28" s="36" t="s">
        <v>14</v>
      </c>
      <c r="M28" s="37">
        <f>(H28+I28)/K28</f>
        <v>78.908000000000001</v>
      </c>
    </row>
    <row r="29" spans="1:13" ht="21.95" customHeight="1">
      <c r="A29" s="7">
        <v>24</v>
      </c>
      <c r="B29" s="32" t="s">
        <v>232</v>
      </c>
      <c r="C29" s="42"/>
      <c r="D29" s="9" t="s">
        <v>39</v>
      </c>
      <c r="E29" s="11" t="s">
        <v>32</v>
      </c>
      <c r="F29" s="20" t="s">
        <v>27</v>
      </c>
      <c r="G29" s="13" t="s">
        <v>14</v>
      </c>
      <c r="H29" s="13">
        <v>118.86</v>
      </c>
      <c r="I29" s="41"/>
      <c r="J29" s="34"/>
      <c r="K29" s="35">
        <v>1</v>
      </c>
      <c r="L29" s="36" t="s">
        <v>14</v>
      </c>
      <c r="M29" s="37">
        <f t="shared" si="0"/>
        <v>118.86</v>
      </c>
    </row>
    <row r="30" spans="1:13" ht="21.95" customHeight="1">
      <c r="A30" s="7">
        <v>5722</v>
      </c>
      <c r="B30" s="32" t="s">
        <v>266</v>
      </c>
      <c r="C30" s="42"/>
      <c r="D30" s="9" t="s">
        <v>262</v>
      </c>
      <c r="E30" s="11" t="s">
        <v>259</v>
      </c>
      <c r="F30" s="20" t="s">
        <v>19</v>
      </c>
      <c r="G30" s="13" t="s">
        <v>20</v>
      </c>
      <c r="H30" s="13">
        <v>23.85</v>
      </c>
      <c r="I30" s="41"/>
      <c r="J30" s="34"/>
      <c r="K30" s="35">
        <v>0.2</v>
      </c>
      <c r="L30" s="36" t="s">
        <v>14</v>
      </c>
      <c r="M30" s="37">
        <f t="shared" si="0"/>
        <v>119.25</v>
      </c>
    </row>
    <row r="31" spans="1:13" ht="21.95" customHeight="1">
      <c r="A31" s="7">
        <v>25</v>
      </c>
      <c r="B31" s="32" t="s">
        <v>233</v>
      </c>
      <c r="C31" s="42"/>
      <c r="D31" s="10" t="s">
        <v>40</v>
      </c>
      <c r="E31" s="11" t="s">
        <v>41</v>
      </c>
      <c r="F31" s="20" t="s">
        <v>27</v>
      </c>
      <c r="G31" s="13" t="s">
        <v>14</v>
      </c>
      <c r="H31" s="13">
        <v>131.5</v>
      </c>
      <c r="I31" s="41"/>
      <c r="J31" s="34"/>
      <c r="K31" s="35">
        <v>1</v>
      </c>
      <c r="L31" s="36" t="s">
        <v>14</v>
      </c>
      <c r="M31" s="37">
        <f t="shared" si="0"/>
        <v>131.5</v>
      </c>
    </row>
    <row r="32" spans="1:13" ht="21.95" customHeight="1">
      <c r="A32" s="7">
        <v>26</v>
      </c>
      <c r="B32" s="32" t="s">
        <v>234</v>
      </c>
      <c r="C32" s="42"/>
      <c r="D32" s="10" t="s">
        <v>42</v>
      </c>
      <c r="E32" s="11" t="s">
        <v>43</v>
      </c>
      <c r="F32" s="20" t="s">
        <v>27</v>
      </c>
      <c r="G32" s="13" t="s">
        <v>14</v>
      </c>
      <c r="H32" s="13">
        <v>235</v>
      </c>
      <c r="I32" s="41">
        <v>9.4</v>
      </c>
      <c r="J32" s="34"/>
      <c r="K32" s="35">
        <v>1</v>
      </c>
      <c r="L32" s="36" t="s">
        <v>14</v>
      </c>
      <c r="M32" s="37">
        <f t="shared" si="0"/>
        <v>244.4</v>
      </c>
    </row>
    <row r="33" spans="1:13" ht="21.95" customHeight="1">
      <c r="A33" s="7">
        <v>27</v>
      </c>
      <c r="B33" s="26" t="s">
        <v>44</v>
      </c>
      <c r="C33" s="42"/>
      <c r="D33" s="9"/>
      <c r="E33" s="11"/>
      <c r="F33" s="20"/>
      <c r="G33" s="13"/>
      <c r="H33" s="27"/>
      <c r="I33" s="40"/>
      <c r="J33" s="29"/>
      <c r="K33" s="30"/>
      <c r="L33" s="27"/>
      <c r="M33" s="31"/>
    </row>
    <row r="34" spans="1:13" ht="21.95" customHeight="1">
      <c r="A34" s="7">
        <v>28</v>
      </c>
      <c r="B34" s="32" t="s">
        <v>45</v>
      </c>
      <c r="C34" s="42"/>
      <c r="D34" s="9">
        <v>1572091</v>
      </c>
      <c r="E34" s="11" t="s">
        <v>34</v>
      </c>
      <c r="F34" s="20" t="s">
        <v>19</v>
      </c>
      <c r="G34" s="13" t="s">
        <v>46</v>
      </c>
      <c r="H34" s="13">
        <v>2.0099999999999998</v>
      </c>
      <c r="I34" s="41">
        <v>0.11799999999999999</v>
      </c>
      <c r="J34" s="34"/>
      <c r="K34" s="35">
        <v>10</v>
      </c>
      <c r="L34" s="36" t="s">
        <v>47</v>
      </c>
      <c r="M34" s="37">
        <f t="shared" ref="M34:M39" si="1">(H34+I34)/K34</f>
        <v>0.21279999999999996</v>
      </c>
    </row>
    <row r="35" spans="1:13" ht="21.95" customHeight="1">
      <c r="A35" s="7">
        <v>29</v>
      </c>
      <c r="B35" s="32" t="s">
        <v>48</v>
      </c>
      <c r="C35" s="42"/>
      <c r="D35" s="9">
        <v>1917486</v>
      </c>
      <c r="E35" s="11" t="s">
        <v>26</v>
      </c>
      <c r="F35" s="20" t="s">
        <v>17</v>
      </c>
      <c r="G35" s="13" t="s">
        <v>46</v>
      </c>
      <c r="H35" s="13">
        <v>3.66</v>
      </c>
      <c r="I35" s="41">
        <v>1.77</v>
      </c>
      <c r="J35" s="34"/>
      <c r="K35" s="35">
        <v>10</v>
      </c>
      <c r="L35" s="36" t="s">
        <v>47</v>
      </c>
      <c r="M35" s="37">
        <f t="shared" si="1"/>
        <v>0.54299999999999993</v>
      </c>
    </row>
    <row r="36" spans="1:13" ht="21.95" customHeight="1">
      <c r="A36" s="7">
        <v>5131</v>
      </c>
      <c r="B36" s="32" t="s">
        <v>217</v>
      </c>
      <c r="C36" s="42"/>
      <c r="D36" s="9" t="s">
        <v>215</v>
      </c>
      <c r="E36" s="11" t="s">
        <v>124</v>
      </c>
      <c r="F36" s="20" t="s">
        <v>216</v>
      </c>
      <c r="G36" s="13" t="s">
        <v>52</v>
      </c>
      <c r="H36" s="13">
        <v>13.58</v>
      </c>
      <c r="I36" s="41"/>
      <c r="J36" s="34"/>
      <c r="K36" s="35">
        <v>1</v>
      </c>
      <c r="L36" s="36" t="s">
        <v>52</v>
      </c>
      <c r="M36" s="37">
        <f t="shared" si="1"/>
        <v>13.58</v>
      </c>
    </row>
    <row r="37" spans="1:13" ht="21.95" customHeight="1">
      <c r="A37" s="7">
        <v>5330</v>
      </c>
      <c r="B37" s="32" t="s">
        <v>243</v>
      </c>
      <c r="C37" s="42"/>
      <c r="D37" s="9" t="s">
        <v>244</v>
      </c>
      <c r="E37" s="11" t="s">
        <v>238</v>
      </c>
      <c r="F37" s="20" t="s">
        <v>212</v>
      </c>
      <c r="G37" s="13" t="s">
        <v>52</v>
      </c>
      <c r="H37" s="13">
        <v>9.9600000000000009</v>
      </c>
      <c r="I37" s="41"/>
      <c r="J37" s="34"/>
      <c r="K37" s="35">
        <v>1</v>
      </c>
      <c r="L37" s="36" t="s">
        <v>52</v>
      </c>
      <c r="M37" s="37">
        <f t="shared" si="1"/>
        <v>9.9600000000000009</v>
      </c>
    </row>
    <row r="38" spans="1:13" ht="21.95" customHeight="1">
      <c r="A38" s="7">
        <v>30</v>
      </c>
      <c r="B38" s="32" t="s">
        <v>49</v>
      </c>
      <c r="C38" s="42"/>
      <c r="D38" s="9" t="s">
        <v>50</v>
      </c>
      <c r="E38" s="11" t="s">
        <v>51</v>
      </c>
      <c r="F38" s="20" t="s">
        <v>27</v>
      </c>
      <c r="G38" s="13" t="s">
        <v>52</v>
      </c>
      <c r="H38" s="13">
        <v>10.130000000000001</v>
      </c>
      <c r="I38" s="33"/>
      <c r="J38" s="34"/>
      <c r="K38" s="35">
        <v>1</v>
      </c>
      <c r="L38" s="36" t="s">
        <v>52</v>
      </c>
      <c r="M38" s="37">
        <f t="shared" si="1"/>
        <v>10.130000000000001</v>
      </c>
    </row>
    <row r="39" spans="1:13" ht="21.95" customHeight="1">
      <c r="A39" s="7">
        <v>31</v>
      </c>
      <c r="B39" s="32" t="s">
        <v>53</v>
      </c>
      <c r="C39" s="42"/>
      <c r="D39" s="9" t="s">
        <v>54</v>
      </c>
      <c r="E39" s="11" t="s">
        <v>51</v>
      </c>
      <c r="F39" s="20" t="s">
        <v>27</v>
      </c>
      <c r="G39" s="13" t="s">
        <v>55</v>
      </c>
      <c r="H39" s="13">
        <v>5.73</v>
      </c>
      <c r="I39" s="33"/>
      <c r="J39" s="34"/>
      <c r="K39" s="35">
        <v>5</v>
      </c>
      <c r="L39" s="36" t="s">
        <v>47</v>
      </c>
      <c r="M39" s="37">
        <f t="shared" si="1"/>
        <v>1.1460000000000001</v>
      </c>
    </row>
    <row r="40" spans="1:13" ht="21.95" customHeight="1">
      <c r="A40" s="7">
        <v>32</v>
      </c>
      <c r="B40" s="19" t="s">
        <v>240</v>
      </c>
      <c r="C40" s="9"/>
      <c r="D40" s="10"/>
      <c r="E40" s="11"/>
      <c r="F40" s="20"/>
      <c r="G40" s="13"/>
      <c r="H40" s="21"/>
      <c r="I40" s="43"/>
      <c r="J40" s="23"/>
      <c r="K40" s="24"/>
      <c r="L40" s="21"/>
      <c r="M40" s="25"/>
    </row>
    <row r="41" spans="1:13" ht="21.95" customHeight="1">
      <c r="A41" s="7">
        <v>33</v>
      </c>
      <c r="B41" s="26" t="s">
        <v>56</v>
      </c>
      <c r="C41" s="9"/>
      <c r="D41" s="44"/>
      <c r="E41" s="11"/>
      <c r="F41" s="20"/>
      <c r="G41" s="13"/>
      <c r="H41" s="27"/>
      <c r="I41" s="40"/>
      <c r="J41" s="29"/>
      <c r="K41" s="30"/>
      <c r="L41" s="27"/>
      <c r="M41" s="31"/>
    </row>
    <row r="42" spans="1:13" ht="21.95" customHeight="1">
      <c r="A42" s="7">
        <v>34</v>
      </c>
      <c r="B42" s="32" t="s">
        <v>57</v>
      </c>
      <c r="C42" s="9"/>
      <c r="D42" s="10" t="s">
        <v>58</v>
      </c>
      <c r="E42" s="11" t="s">
        <v>59</v>
      </c>
      <c r="F42" s="20" t="s">
        <v>27</v>
      </c>
      <c r="G42" s="13" t="s">
        <v>14</v>
      </c>
      <c r="H42" s="13">
        <v>1.75</v>
      </c>
      <c r="I42" s="41"/>
      <c r="J42" s="34"/>
      <c r="K42" s="35">
        <v>1</v>
      </c>
      <c r="L42" s="36" t="s">
        <v>14</v>
      </c>
      <c r="M42" s="37">
        <f t="shared" ref="M42:M48" si="2">(H42+I42)/K42</f>
        <v>1.75</v>
      </c>
    </row>
    <row r="43" spans="1:13" ht="21.95" customHeight="1">
      <c r="A43" s="7">
        <v>35</v>
      </c>
      <c r="B43" s="32" t="s">
        <v>60</v>
      </c>
      <c r="C43" s="9"/>
      <c r="D43" s="45" t="s">
        <v>61</v>
      </c>
      <c r="E43" s="11" t="s">
        <v>62</v>
      </c>
      <c r="F43" s="20" t="s">
        <v>19</v>
      </c>
      <c r="G43" s="13" t="s">
        <v>14</v>
      </c>
      <c r="H43" s="13">
        <v>1.9350000000000001</v>
      </c>
      <c r="I43" s="41">
        <v>0.3</v>
      </c>
      <c r="J43" s="34"/>
      <c r="K43" s="35">
        <v>1</v>
      </c>
      <c r="L43" s="36" t="s">
        <v>14</v>
      </c>
      <c r="M43" s="37">
        <f t="shared" si="2"/>
        <v>2.2349999999999999</v>
      </c>
    </row>
    <row r="44" spans="1:13" ht="21.95" customHeight="1">
      <c r="A44" s="7">
        <v>5553</v>
      </c>
      <c r="B44" s="32" t="s">
        <v>247</v>
      </c>
      <c r="C44" s="9"/>
      <c r="D44" s="9" t="s">
        <v>249</v>
      </c>
      <c r="E44" s="11" t="s">
        <v>246</v>
      </c>
      <c r="F44" s="20" t="s">
        <v>19</v>
      </c>
      <c r="G44" s="13" t="s">
        <v>63</v>
      </c>
      <c r="H44" s="13">
        <v>56.04</v>
      </c>
      <c r="I44" s="41"/>
      <c r="J44" s="34"/>
      <c r="K44" s="35">
        <v>10</v>
      </c>
      <c r="L44" s="36" t="s">
        <v>14</v>
      </c>
      <c r="M44" s="37">
        <f>(H44+I44)/K44</f>
        <v>5.6040000000000001</v>
      </c>
    </row>
    <row r="45" spans="1:13" ht="21.95" customHeight="1">
      <c r="A45" s="7">
        <v>36</v>
      </c>
      <c r="B45" s="32" t="s">
        <v>64</v>
      </c>
      <c r="C45" s="9"/>
      <c r="D45" s="10" t="s">
        <v>65</v>
      </c>
      <c r="E45" s="11" t="s">
        <v>66</v>
      </c>
      <c r="F45" s="20" t="s">
        <v>27</v>
      </c>
      <c r="G45" s="13" t="s">
        <v>14</v>
      </c>
      <c r="H45" s="13">
        <v>4.5199999999999996</v>
      </c>
      <c r="I45" s="41"/>
      <c r="J45" s="34"/>
      <c r="K45" s="35">
        <v>1</v>
      </c>
      <c r="L45" s="36" t="s">
        <v>14</v>
      </c>
      <c r="M45" s="37">
        <f t="shared" si="2"/>
        <v>4.5199999999999996</v>
      </c>
    </row>
    <row r="46" spans="1:13" ht="21.95" customHeight="1">
      <c r="A46" s="7">
        <v>37</v>
      </c>
      <c r="B46" s="32" t="s">
        <v>67</v>
      </c>
      <c r="C46" s="9"/>
      <c r="D46" s="10" t="s">
        <v>68</v>
      </c>
      <c r="E46" s="11" t="s">
        <v>69</v>
      </c>
      <c r="F46" s="20" t="s">
        <v>27</v>
      </c>
      <c r="G46" s="13" t="s">
        <v>14</v>
      </c>
      <c r="H46" s="13">
        <v>9.4499999999999993</v>
      </c>
      <c r="I46" s="41"/>
      <c r="J46" s="34"/>
      <c r="K46" s="35">
        <v>1</v>
      </c>
      <c r="L46" s="36" t="s">
        <v>14</v>
      </c>
      <c r="M46" s="37">
        <f t="shared" si="2"/>
        <v>9.4499999999999993</v>
      </c>
    </row>
    <row r="47" spans="1:13" ht="21.95" customHeight="1">
      <c r="A47" s="7">
        <v>38</v>
      </c>
      <c r="B47" s="32" t="s">
        <v>70</v>
      </c>
      <c r="C47" s="9"/>
      <c r="D47" s="10"/>
      <c r="E47" s="11" t="s">
        <v>43</v>
      </c>
      <c r="F47" s="20" t="s">
        <v>71</v>
      </c>
      <c r="G47" s="13" t="s">
        <v>14</v>
      </c>
      <c r="H47" s="13">
        <v>5.09</v>
      </c>
      <c r="I47" s="41"/>
      <c r="J47" s="34"/>
      <c r="K47" s="35">
        <v>1</v>
      </c>
      <c r="L47" s="36" t="s">
        <v>14</v>
      </c>
      <c r="M47" s="37">
        <f t="shared" si="2"/>
        <v>5.09</v>
      </c>
    </row>
    <row r="48" spans="1:13" ht="21.95" customHeight="1">
      <c r="A48" s="7">
        <v>39</v>
      </c>
      <c r="B48" s="32" t="s">
        <v>72</v>
      </c>
      <c r="C48" s="9"/>
      <c r="D48" s="10" t="s">
        <v>73</v>
      </c>
      <c r="E48" s="11" t="s">
        <v>74</v>
      </c>
      <c r="F48" s="20" t="s">
        <v>75</v>
      </c>
      <c r="G48" s="13" t="s">
        <v>14</v>
      </c>
      <c r="H48" s="13">
        <v>6.3</v>
      </c>
      <c r="I48" s="41"/>
      <c r="J48" s="34"/>
      <c r="K48" s="35">
        <v>1</v>
      </c>
      <c r="L48" s="36" t="s">
        <v>14</v>
      </c>
      <c r="M48" s="37">
        <f t="shared" si="2"/>
        <v>6.3</v>
      </c>
    </row>
    <row r="49" spans="1:13" ht="21.95" customHeight="1">
      <c r="A49" s="7">
        <v>40</v>
      </c>
      <c r="B49" s="26" t="s">
        <v>76</v>
      </c>
      <c r="C49" s="9"/>
      <c r="D49" s="10"/>
      <c r="E49" s="11"/>
      <c r="F49" s="20"/>
      <c r="G49" s="13"/>
      <c r="H49" s="27"/>
      <c r="I49" s="40"/>
      <c r="J49" s="29"/>
      <c r="K49" s="30"/>
      <c r="L49" s="27"/>
      <c r="M49" s="31"/>
    </row>
    <row r="50" spans="1:13" ht="21.95" customHeight="1">
      <c r="A50" s="7">
        <v>41</v>
      </c>
      <c r="B50" s="32" t="s">
        <v>77</v>
      </c>
      <c r="C50" s="9"/>
      <c r="D50" s="10"/>
      <c r="E50" s="11" t="s">
        <v>78</v>
      </c>
      <c r="F50" s="20" t="s">
        <v>79</v>
      </c>
      <c r="G50" s="13" t="s">
        <v>14</v>
      </c>
      <c r="H50" s="13">
        <v>8.4700000000000006</v>
      </c>
      <c r="I50" s="41"/>
      <c r="J50" s="34"/>
      <c r="K50" s="35">
        <v>1</v>
      </c>
      <c r="L50" s="36" t="s">
        <v>14</v>
      </c>
      <c r="M50" s="37">
        <f>(H50+I50)/K50</f>
        <v>8.4700000000000006</v>
      </c>
    </row>
    <row r="51" spans="1:13" ht="21.95" customHeight="1">
      <c r="A51" s="7">
        <v>42</v>
      </c>
      <c r="B51" s="32" t="s">
        <v>80</v>
      </c>
      <c r="C51" s="9"/>
      <c r="D51" s="10"/>
      <c r="E51" s="11" t="s">
        <v>81</v>
      </c>
      <c r="F51" s="20" t="s">
        <v>13</v>
      </c>
      <c r="G51" s="13" t="s">
        <v>14</v>
      </c>
      <c r="H51" s="13">
        <v>7.2999999999999995E-2</v>
      </c>
      <c r="I51" s="41"/>
      <c r="J51" s="34"/>
      <c r="K51" s="35">
        <v>1</v>
      </c>
      <c r="L51" s="36" t="s">
        <v>14</v>
      </c>
      <c r="M51" s="37">
        <f>(H51+I51)/K51</f>
        <v>7.2999999999999995E-2</v>
      </c>
    </row>
    <row r="52" spans="1:13" ht="21.95" customHeight="1">
      <c r="A52" s="7">
        <v>43</v>
      </c>
      <c r="B52" s="26" t="s">
        <v>82</v>
      </c>
      <c r="C52" s="9"/>
      <c r="D52" s="10"/>
      <c r="E52" s="11"/>
      <c r="F52" s="20"/>
      <c r="G52" s="13"/>
      <c r="H52" s="27"/>
      <c r="I52" s="40"/>
      <c r="J52" s="29"/>
      <c r="K52" s="30"/>
      <c r="L52" s="27"/>
      <c r="M52" s="31"/>
    </row>
    <row r="53" spans="1:13" ht="21.95" customHeight="1">
      <c r="A53" s="7">
        <v>44</v>
      </c>
      <c r="B53" s="32" t="s">
        <v>260</v>
      </c>
      <c r="C53" s="9"/>
      <c r="D53" s="10" t="s">
        <v>83</v>
      </c>
      <c r="E53" s="11" t="s">
        <v>84</v>
      </c>
      <c r="F53" s="20" t="s">
        <v>27</v>
      </c>
      <c r="G53" s="13" t="s">
        <v>20</v>
      </c>
      <c r="H53" s="13">
        <v>99.94</v>
      </c>
      <c r="I53" s="41"/>
      <c r="J53" s="34"/>
      <c r="K53" s="35">
        <v>6</v>
      </c>
      <c r="L53" s="36" t="s">
        <v>14</v>
      </c>
      <c r="M53" s="37">
        <f>(H53+I53)/K53</f>
        <v>16.656666666666666</v>
      </c>
    </row>
  </sheetData>
  <autoFilter ref="A1:M53"/>
  <dataValidations count="1">
    <dataValidation type="list" allowBlank="1" showInputMessage="1" showErrorMessage="1" sqref="G2:G53 L2:L53">
      <formula1>UNITES</formula1>
    </dataValidation>
  </dataValidations>
  <pageMargins left="0.7" right="0.7" top="0.75" bottom="0.75" header="0.3" footer="0.3"/>
  <pageSetup paperSize="9" orientation="landscape" verticalDpi="300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FF00"/>
  </sheetPr>
  <dimension ref="A1:E39"/>
  <sheetViews>
    <sheetView workbookViewId="0">
      <selection activeCell="I21" sqref="I21"/>
    </sheetView>
  </sheetViews>
  <sheetFormatPr baseColWidth="10" defaultRowHeight="15"/>
  <cols>
    <col min="1" max="1" width="18.140625" customWidth="1"/>
    <col min="2" max="2" width="4.42578125" customWidth="1"/>
    <col min="3" max="3" width="20" customWidth="1"/>
    <col min="4" max="4" width="4" customWidth="1"/>
  </cols>
  <sheetData>
    <row r="1" spans="1:5">
      <c r="A1" s="47"/>
      <c r="B1" s="47"/>
      <c r="C1" s="47"/>
      <c r="D1" s="47"/>
    </row>
    <row r="2" spans="1:5" ht="26.25">
      <c r="A2" s="48" t="s">
        <v>136</v>
      </c>
      <c r="B2" s="49"/>
      <c r="C2" s="50" t="s">
        <v>148</v>
      </c>
      <c r="D2" s="49"/>
      <c r="E2" s="50" t="s">
        <v>294</v>
      </c>
    </row>
    <row r="3" spans="1:5" ht="26.25">
      <c r="A3" s="48" t="s">
        <v>141</v>
      </c>
      <c r="B3" s="49"/>
      <c r="C3" s="50" t="s">
        <v>149</v>
      </c>
      <c r="D3" s="49"/>
      <c r="E3" s="50" t="s">
        <v>208</v>
      </c>
    </row>
    <row r="4" spans="1:5" ht="26.25">
      <c r="A4" s="48" t="s">
        <v>150</v>
      </c>
      <c r="B4" s="49"/>
      <c r="C4" s="50" t="s">
        <v>151</v>
      </c>
      <c r="D4" s="49"/>
    </row>
    <row r="5" spans="1:5" ht="26.25">
      <c r="A5" s="48" t="s">
        <v>133</v>
      </c>
      <c r="B5" s="49"/>
      <c r="C5" s="50" t="s">
        <v>152</v>
      </c>
      <c r="D5" s="49"/>
    </row>
    <row r="6" spans="1:5" ht="26.25">
      <c r="A6" s="48" t="s">
        <v>130</v>
      </c>
      <c r="B6" s="49"/>
      <c r="C6" s="50" t="s">
        <v>153</v>
      </c>
      <c r="D6" s="49"/>
    </row>
    <row r="7" spans="1:5" ht="26.25">
      <c r="A7" s="48" t="s">
        <v>20</v>
      </c>
      <c r="B7" s="49"/>
      <c r="C7" s="50" t="s">
        <v>154</v>
      </c>
      <c r="D7" s="49"/>
    </row>
    <row r="8" spans="1:5" ht="26.25">
      <c r="A8" s="48" t="s">
        <v>127</v>
      </c>
      <c r="B8" s="49"/>
      <c r="C8" s="50" t="s">
        <v>155</v>
      </c>
      <c r="D8" s="49"/>
    </row>
    <row r="9" spans="1:5" ht="26.25">
      <c r="A9" s="48" t="s">
        <v>137</v>
      </c>
      <c r="B9" s="49"/>
      <c r="C9" s="50" t="s">
        <v>156</v>
      </c>
      <c r="D9" s="49"/>
    </row>
    <row r="10" spans="1:5" ht="26.25">
      <c r="A10" s="48" t="s">
        <v>52</v>
      </c>
      <c r="B10" s="49"/>
      <c r="C10" s="50" t="s">
        <v>157</v>
      </c>
      <c r="D10" s="49"/>
    </row>
    <row r="11" spans="1:5" ht="26.25">
      <c r="A11" s="48" t="s">
        <v>14</v>
      </c>
      <c r="B11" s="49"/>
      <c r="C11" s="50" t="s">
        <v>158</v>
      </c>
      <c r="D11" s="49"/>
    </row>
    <row r="12" spans="1:5" ht="26.25">
      <c r="A12" s="48" t="s">
        <v>46</v>
      </c>
      <c r="B12" s="49"/>
      <c r="C12" s="50" t="s">
        <v>159</v>
      </c>
      <c r="D12" s="49"/>
    </row>
    <row r="13" spans="1:5" ht="26.25">
      <c r="A13" s="48" t="s">
        <v>138</v>
      </c>
      <c r="B13" s="49"/>
      <c r="C13" s="50" t="s">
        <v>160</v>
      </c>
      <c r="D13" s="49"/>
    </row>
    <row r="14" spans="1:5" ht="26.25">
      <c r="A14" s="48" t="s">
        <v>131</v>
      </c>
      <c r="B14" s="49"/>
      <c r="C14" s="50" t="s">
        <v>161</v>
      </c>
      <c r="D14" s="49"/>
    </row>
    <row r="15" spans="1:5" ht="26.25">
      <c r="A15" s="48" t="s">
        <v>139</v>
      </c>
      <c r="B15" s="49"/>
      <c r="C15" s="50" t="s">
        <v>162</v>
      </c>
      <c r="D15" s="49"/>
    </row>
    <row r="16" spans="1:5" ht="26.25">
      <c r="A16" s="48" t="s">
        <v>163</v>
      </c>
      <c r="B16" s="49"/>
      <c r="C16" s="50" t="s">
        <v>164</v>
      </c>
      <c r="D16" s="49"/>
    </row>
    <row r="17" spans="1:4" ht="26.25">
      <c r="A17" s="48" t="s">
        <v>147</v>
      </c>
      <c r="B17" s="49"/>
      <c r="C17" s="50" t="s">
        <v>165</v>
      </c>
      <c r="D17" s="49"/>
    </row>
    <row r="18" spans="1:4" ht="26.25">
      <c r="A18" s="48" t="s">
        <v>250</v>
      </c>
      <c r="B18" s="49"/>
      <c r="C18" s="50" t="s">
        <v>166</v>
      </c>
      <c r="D18" s="49"/>
    </row>
    <row r="19" spans="1:4" ht="26.25">
      <c r="A19" s="48" t="s">
        <v>129</v>
      </c>
      <c r="B19" s="49"/>
      <c r="C19" s="50" t="s">
        <v>168</v>
      </c>
      <c r="D19" s="49"/>
    </row>
    <row r="20" spans="1:4" ht="26.25">
      <c r="A20" s="48" t="s">
        <v>126</v>
      </c>
      <c r="B20" s="49"/>
      <c r="C20" s="50" t="s">
        <v>169</v>
      </c>
      <c r="D20" s="49"/>
    </row>
    <row r="21" spans="1:4" ht="26.25">
      <c r="A21" s="48" t="s">
        <v>167</v>
      </c>
      <c r="B21" s="49"/>
      <c r="C21" s="50" t="s">
        <v>170</v>
      </c>
      <c r="D21" s="49"/>
    </row>
    <row r="22" spans="1:4" ht="26.25">
      <c r="A22" s="48" t="s">
        <v>135</v>
      </c>
      <c r="B22" s="49"/>
      <c r="C22" s="50" t="s">
        <v>171</v>
      </c>
      <c r="D22" s="49"/>
    </row>
    <row r="23" spans="1:4" ht="26.25">
      <c r="A23" s="48" t="s">
        <v>143</v>
      </c>
      <c r="B23" s="49"/>
      <c r="C23" s="50" t="s">
        <v>172</v>
      </c>
      <c r="D23" s="49"/>
    </row>
    <row r="24" spans="1:4" ht="26.25">
      <c r="A24" s="48" t="s">
        <v>128</v>
      </c>
      <c r="B24" s="49"/>
      <c r="C24" s="47"/>
      <c r="D24" s="49"/>
    </row>
    <row r="25" spans="1:4" ht="26.25">
      <c r="A25" s="48" t="s">
        <v>116</v>
      </c>
      <c r="B25" s="51"/>
      <c r="C25" s="47"/>
      <c r="D25" s="51"/>
    </row>
    <row r="26" spans="1:4" ht="26.25">
      <c r="A26" s="48" t="s">
        <v>63</v>
      </c>
      <c r="B26" s="51"/>
      <c r="C26" s="47"/>
      <c r="D26" s="51"/>
    </row>
    <row r="27" spans="1:4" ht="26.25">
      <c r="A27" s="48" t="s">
        <v>142</v>
      </c>
      <c r="B27" s="51"/>
      <c r="C27" s="47"/>
      <c r="D27" s="51"/>
    </row>
    <row r="28" spans="1:4" ht="26.25">
      <c r="A28" s="48" t="s">
        <v>55</v>
      </c>
      <c r="B28" s="51"/>
      <c r="C28" s="47"/>
      <c r="D28" s="51"/>
    </row>
    <row r="29" spans="1:4" ht="26.25">
      <c r="A29" s="48" t="s">
        <v>145</v>
      </c>
      <c r="B29" s="51"/>
      <c r="C29" s="47"/>
      <c r="D29" s="51"/>
    </row>
    <row r="30" spans="1:4" ht="26.25">
      <c r="A30" s="48" t="s">
        <v>47</v>
      </c>
      <c r="B30" s="51"/>
      <c r="C30" s="47"/>
      <c r="D30" s="51"/>
    </row>
    <row r="31" spans="1:4" ht="26.25">
      <c r="A31" s="48" t="s">
        <v>144</v>
      </c>
      <c r="B31" s="51"/>
      <c r="C31" s="47"/>
      <c r="D31" s="51"/>
    </row>
    <row r="32" spans="1:4" ht="26.25">
      <c r="A32" s="48" t="s">
        <v>218</v>
      </c>
      <c r="B32" s="51"/>
      <c r="C32" s="47"/>
      <c r="D32" s="51"/>
    </row>
    <row r="33" spans="1:4" ht="26.25">
      <c r="A33" s="48" t="s">
        <v>134</v>
      </c>
      <c r="B33" s="51"/>
      <c r="C33" s="47"/>
      <c r="D33" s="51"/>
    </row>
    <row r="34" spans="1:4" ht="26.25">
      <c r="A34" s="48" t="s">
        <v>125</v>
      </c>
      <c r="B34" s="51"/>
      <c r="C34" s="47"/>
      <c r="D34" s="51"/>
    </row>
    <row r="35" spans="1:4" ht="26.25">
      <c r="A35" s="48" t="s">
        <v>173</v>
      </c>
      <c r="B35" s="51"/>
      <c r="C35" s="47"/>
      <c r="D35" s="51"/>
    </row>
    <row r="36" spans="1:4" ht="26.25">
      <c r="A36" s="48" t="s">
        <v>174</v>
      </c>
      <c r="B36" s="51"/>
      <c r="C36" s="47"/>
      <c r="D36" s="51"/>
    </row>
    <row r="37" spans="1:4" ht="26.25">
      <c r="A37" s="48" t="s">
        <v>140</v>
      </c>
    </row>
    <row r="38" spans="1:4" ht="26.25">
      <c r="A38" s="48" t="s">
        <v>132</v>
      </c>
    </row>
    <row r="39" spans="1:4" ht="26.25">
      <c r="A39" s="48" t="s">
        <v>146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theme="6" tint="0.39997558519241921"/>
  </sheetPr>
  <dimension ref="A1:R5"/>
  <sheetViews>
    <sheetView zoomScaleNormal="100" workbookViewId="0">
      <pane xSplit="5" ySplit="1" topLeftCell="F2" activePane="bottomRight" state="frozen"/>
      <selection pane="topRight" activeCell="F1" sqref="F1"/>
      <selection pane="bottomLeft" activeCell="A2" sqref="A2"/>
      <selection pane="bottomRight" activeCell="J2" sqref="J2:J5"/>
    </sheetView>
  </sheetViews>
  <sheetFormatPr baseColWidth="10" defaultRowHeight="15"/>
  <cols>
    <col min="1" max="1" width="6.5703125" customWidth="1"/>
    <col min="2" max="2" width="8.5703125" customWidth="1"/>
    <col min="3" max="3" width="25.7109375" customWidth="1"/>
    <col min="4" max="4" width="6.28515625" customWidth="1"/>
    <col min="5" max="5" width="29" customWidth="1"/>
    <col min="6" max="6" width="12.5703125" customWidth="1"/>
    <col min="7" max="7" width="12.85546875" customWidth="1"/>
    <col min="8" max="8" width="15.28515625" customWidth="1"/>
    <col min="9" max="11" width="11.85546875" customWidth="1"/>
    <col min="12" max="12" width="22.7109375" customWidth="1"/>
    <col min="13" max="13" width="21.42578125" customWidth="1"/>
    <col min="14" max="14" width="15.140625" customWidth="1"/>
    <col min="15" max="15" width="25.140625" customWidth="1"/>
    <col min="16" max="16" width="18.28515625" customWidth="1"/>
    <col min="17" max="17" width="17.140625" customWidth="1"/>
    <col min="18" max="18" width="6.5703125" customWidth="1"/>
  </cols>
  <sheetData>
    <row r="1" spans="1:18" ht="38.25" customHeight="1">
      <c r="A1" s="55" t="s">
        <v>0</v>
      </c>
      <c r="B1" s="56" t="s">
        <v>176</v>
      </c>
      <c r="C1" s="56" t="s">
        <v>5</v>
      </c>
      <c r="D1" s="56" t="s">
        <v>177</v>
      </c>
      <c r="E1" s="56" t="s">
        <v>178</v>
      </c>
      <c r="F1" s="57" t="s">
        <v>179</v>
      </c>
      <c r="G1" s="56" t="s">
        <v>180</v>
      </c>
      <c r="H1" s="56" t="s">
        <v>181</v>
      </c>
      <c r="I1" s="56" t="s">
        <v>182</v>
      </c>
      <c r="J1" s="56" t="s">
        <v>183</v>
      </c>
      <c r="K1" s="57" t="s">
        <v>209</v>
      </c>
      <c r="L1" s="56" t="s">
        <v>184</v>
      </c>
      <c r="M1" s="56" t="s">
        <v>185</v>
      </c>
      <c r="N1" s="58" t="s">
        <v>186</v>
      </c>
      <c r="O1" s="58" t="s">
        <v>187</v>
      </c>
      <c r="P1" s="58" t="s">
        <v>188</v>
      </c>
      <c r="Q1" s="58" t="s">
        <v>189</v>
      </c>
      <c r="R1" s="59" t="s">
        <v>210</v>
      </c>
    </row>
    <row r="2" spans="1:18" ht="21">
      <c r="A2" s="60">
        <v>1</v>
      </c>
      <c r="B2" s="61"/>
      <c r="C2" s="62" t="s">
        <v>190</v>
      </c>
      <c r="D2" s="69">
        <v>35530</v>
      </c>
      <c r="E2" s="63" t="s">
        <v>191</v>
      </c>
      <c r="F2" s="70" t="s">
        <v>192</v>
      </c>
      <c r="G2" s="80" t="s">
        <v>192</v>
      </c>
      <c r="H2" s="78" t="s">
        <v>192</v>
      </c>
      <c r="I2" s="72" t="s">
        <v>193</v>
      </c>
      <c r="J2" s="74"/>
      <c r="K2" s="76" t="s">
        <v>192</v>
      </c>
      <c r="L2" s="79"/>
      <c r="M2" s="78"/>
      <c r="N2" s="81" t="s">
        <v>192</v>
      </c>
      <c r="O2" s="64" t="s">
        <v>194</v>
      </c>
      <c r="P2" s="64" t="s">
        <v>195</v>
      </c>
      <c r="Q2" s="78" t="s">
        <v>192</v>
      </c>
      <c r="R2" s="64" t="s">
        <v>192</v>
      </c>
    </row>
    <row r="3" spans="1:18" ht="24">
      <c r="A3" s="60">
        <v>2</v>
      </c>
      <c r="B3" s="61" t="s">
        <v>161</v>
      </c>
      <c r="C3" s="65" t="s">
        <v>196</v>
      </c>
      <c r="D3" s="69">
        <v>56800</v>
      </c>
      <c r="E3" s="66" t="s">
        <v>197</v>
      </c>
      <c r="F3" s="71" t="s">
        <v>192</v>
      </c>
      <c r="G3" s="80" t="s">
        <v>192</v>
      </c>
      <c r="H3" s="78" t="s">
        <v>192</v>
      </c>
      <c r="I3" s="73" t="s">
        <v>198</v>
      </c>
      <c r="J3" s="75"/>
      <c r="K3" s="77" t="s">
        <v>192</v>
      </c>
      <c r="L3" s="79"/>
      <c r="M3" s="78" t="s">
        <v>192</v>
      </c>
      <c r="N3" s="81" t="s">
        <v>192</v>
      </c>
      <c r="O3" s="64" t="s">
        <v>199</v>
      </c>
      <c r="P3" s="64" t="s">
        <v>200</v>
      </c>
      <c r="Q3" s="64" t="s">
        <v>192</v>
      </c>
      <c r="R3" s="68" t="s">
        <v>192</v>
      </c>
    </row>
    <row r="4" spans="1:18" ht="21">
      <c r="A4" s="60">
        <v>3</v>
      </c>
      <c r="B4" s="61" t="s">
        <v>162</v>
      </c>
      <c r="C4" s="62" t="s">
        <v>201</v>
      </c>
      <c r="D4" s="69">
        <v>44331</v>
      </c>
      <c r="E4" s="63" t="s">
        <v>202</v>
      </c>
      <c r="F4" s="70" t="s">
        <v>192</v>
      </c>
      <c r="G4" s="80" t="s">
        <v>192</v>
      </c>
      <c r="H4" s="78" t="s">
        <v>192</v>
      </c>
      <c r="I4" s="72" t="s">
        <v>203</v>
      </c>
      <c r="J4" s="74"/>
      <c r="K4" s="76" t="s">
        <v>192</v>
      </c>
      <c r="L4" s="79" t="s">
        <v>192</v>
      </c>
      <c r="M4" s="78" t="s">
        <v>192</v>
      </c>
      <c r="N4" s="81" t="s">
        <v>192</v>
      </c>
      <c r="O4" s="64" t="s">
        <v>204</v>
      </c>
      <c r="P4" s="64" t="s">
        <v>192</v>
      </c>
      <c r="Q4" s="64" t="s">
        <v>192</v>
      </c>
      <c r="R4" s="64" t="s">
        <v>192</v>
      </c>
    </row>
    <row r="5" spans="1:18" ht="21">
      <c r="A5" s="60">
        <v>4</v>
      </c>
      <c r="B5" s="67"/>
      <c r="C5" s="65" t="s">
        <v>205</v>
      </c>
      <c r="D5" s="69">
        <v>22130</v>
      </c>
      <c r="E5" s="66" t="s">
        <v>206</v>
      </c>
      <c r="F5" s="71"/>
      <c r="G5" s="80"/>
      <c r="H5" s="78"/>
      <c r="I5" s="73"/>
      <c r="J5" s="75"/>
      <c r="K5" s="77"/>
      <c r="L5" s="79"/>
      <c r="M5" s="78"/>
      <c r="N5" s="81"/>
      <c r="O5" s="64" t="s">
        <v>207</v>
      </c>
      <c r="P5" s="64"/>
      <c r="Q5" s="64"/>
      <c r="R5" s="68">
        <v>44</v>
      </c>
    </row>
  </sheetData>
  <dataValidations count="2">
    <dataValidation type="whole" allowBlank="1" showInputMessage="1" showErrorMessage="1" sqref="D5">
      <formula1>5</formula1>
      <formula2>5</formula2>
    </dataValidation>
    <dataValidation type="list" allowBlank="1" showInputMessage="1" sqref="B2:B5">
      <formula1>Civilité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>
    <tabColor rgb="FFFFFF00"/>
  </sheetPr>
  <dimension ref="A1:N110"/>
  <sheetViews>
    <sheetView showZeros="0" tabSelected="1" zoomScaleNormal="100" workbookViewId="0">
      <pane ySplit="11" topLeftCell="A12" activePane="bottomLeft" state="frozen"/>
      <selection activeCell="B1" sqref="B1"/>
      <selection pane="bottomLeft" activeCell="O22" sqref="O22"/>
    </sheetView>
  </sheetViews>
  <sheetFormatPr baseColWidth="10" defaultRowHeight="15"/>
  <cols>
    <col min="1" max="1" width="6.42578125" customWidth="1"/>
    <col min="2" max="2" width="9" customWidth="1"/>
    <col min="3" max="3" width="8.5703125" customWidth="1"/>
    <col min="4" max="4" width="7.140625" customWidth="1"/>
    <col min="5" max="5" width="6.28515625" customWidth="1"/>
    <col min="6" max="6" width="13.5703125" customWidth="1"/>
    <col min="7" max="7" width="8.85546875" customWidth="1"/>
    <col min="8" max="8" width="8.28515625" customWidth="1"/>
    <col min="9" max="9" width="8.7109375" customWidth="1"/>
    <col min="10" max="10" width="10.42578125" customWidth="1"/>
    <col min="11" max="11" width="12.140625" customWidth="1"/>
    <col min="12" max="12" width="10.42578125" hidden="1" customWidth="1"/>
  </cols>
  <sheetData>
    <row r="1" spans="1:14" ht="31.5" customHeight="1" thickTop="1" thickBot="1">
      <c r="A1" s="151" t="s">
        <v>299</v>
      </c>
      <c r="B1" s="151"/>
      <c r="C1" s="152"/>
      <c r="D1" s="152"/>
      <c r="E1" s="152"/>
      <c r="F1" s="152"/>
      <c r="G1" s="152"/>
      <c r="H1" s="152"/>
      <c r="I1" s="152"/>
      <c r="J1" s="152"/>
      <c r="K1" s="152"/>
      <c r="M1" s="82">
        <v>12</v>
      </c>
    </row>
    <row r="2" spans="1:14" ht="21.75" customHeight="1" thickTop="1">
      <c r="A2" s="151" t="s">
        <v>300</v>
      </c>
      <c r="B2" s="151"/>
      <c r="C2" s="152"/>
      <c r="D2" s="152"/>
      <c r="E2" s="152"/>
      <c r="F2" s="152"/>
      <c r="G2" s="152"/>
      <c r="H2" s="152"/>
      <c r="I2" s="152"/>
      <c r="J2" s="152"/>
      <c r="K2" s="152"/>
    </row>
    <row r="3" spans="1:14" ht="36" customHeight="1">
      <c r="A3" s="153" t="s">
        <v>301</v>
      </c>
      <c r="B3" s="153"/>
      <c r="C3" s="154"/>
      <c r="D3" s="154"/>
      <c r="E3" s="154"/>
      <c r="F3" s="154"/>
      <c r="G3" s="154"/>
      <c r="H3" s="154"/>
      <c r="I3" s="154"/>
      <c r="J3" s="154"/>
      <c r="K3" s="154"/>
    </row>
    <row r="4" spans="1:14" ht="22.5" customHeight="1">
      <c r="A4" s="83" t="s">
        <v>267</v>
      </c>
      <c r="B4" s="155" t="str">
        <f>IF(M1&lt;&gt;"",VLOOKUP($M1,[1]FOURNIS!$A$2:$S$9000,3,FALSE),"")</f>
        <v>ALTI-LOC</v>
      </c>
      <c r="C4" s="156"/>
      <c r="D4" s="156"/>
      <c r="E4" s="156"/>
      <c r="F4" s="156"/>
      <c r="G4" s="84" t="s">
        <v>268</v>
      </c>
      <c r="H4" s="157" t="s">
        <v>269</v>
      </c>
      <c r="I4" s="157"/>
      <c r="J4" s="157"/>
      <c r="K4" s="158"/>
    </row>
    <row r="5" spans="1:14" ht="19.5" customHeight="1">
      <c r="A5" s="83" t="s">
        <v>270</v>
      </c>
      <c r="B5" s="144" t="str">
        <f>IF(M1&lt;&gt;"",VLOOKUP($M1,[1]FOURNIS!$A$2:$S$9000,4,FALSE)&amp;"  "&amp;VLOOKUP($M1,[1]FOURNIS!$A$2:$S$9000,5,FALSE),"" )</f>
        <v>35500  VITRE</v>
      </c>
      <c r="C5" s="144"/>
      <c r="D5" s="144"/>
      <c r="E5" s="144"/>
      <c r="F5" s="144"/>
      <c r="G5" s="84" t="s">
        <v>271</v>
      </c>
      <c r="H5" s="144" t="str">
        <f>IF(H4&lt;&gt;"",VLOOKUP($H4,Tabsal,2,FALSE),"")</f>
        <v>Atelier</v>
      </c>
      <c r="I5" s="144"/>
      <c r="J5" s="144"/>
      <c r="K5" s="145"/>
      <c r="L5" s="85"/>
    </row>
    <row r="6" spans="1:14" ht="23.25" customHeight="1">
      <c r="A6" s="83" t="s">
        <v>272</v>
      </c>
      <c r="B6" s="142" t="str">
        <f>IF(M1&lt;&gt;"",VLOOKUP($M1,[1]FOURNIS!$A$2:$S$9000,7,FALSE)&amp;"  "&amp;VLOOKUP($M1,[1]FOURNIS!$A$2:$S$9000,8,FALSE),"" )</f>
        <v xml:space="preserve">  </v>
      </c>
      <c r="C6" s="142"/>
      <c r="D6" s="86" t="s">
        <v>273</v>
      </c>
      <c r="E6" s="143" t="str">
        <f>IF(M1&lt;&gt;"",VLOOKUP($M1,[1]FOURNIS!$A$2:$S$9000,9,FALSE),"")</f>
        <v>02 99 75 37 94</v>
      </c>
      <c r="F6" s="143"/>
      <c r="G6" s="87" t="s">
        <v>274</v>
      </c>
      <c r="H6" s="144" t="str">
        <f>IF(H4&lt;&gt;"",VLOOKUP($H4,Tabsal,3,FALSE),"")</f>
        <v>atelier@aliceadsl.fr</v>
      </c>
      <c r="I6" s="144"/>
      <c r="J6" s="144"/>
      <c r="K6" s="145"/>
      <c r="L6" s="85"/>
    </row>
    <row r="7" spans="1:14" ht="25.5" customHeight="1">
      <c r="A7" s="88" t="s">
        <v>275</v>
      </c>
      <c r="B7" s="146" t="str">
        <f>IF(M1&lt;&gt;"",VLOOKUP($M1,[1]FOURNIS!$A$2:$S$9000,10,FALSE),"")</f>
        <v>02 99 75 40 68</v>
      </c>
      <c r="C7" s="146"/>
      <c r="D7" s="117" t="s">
        <v>274</v>
      </c>
      <c r="E7" s="147">
        <f>IF(M1&lt;&gt;"",VLOOKUP($M1,[1]FOURNIS!$A$2:$S$9000,12,FALSE),"")</f>
        <v>0</v>
      </c>
      <c r="F7" s="148"/>
      <c r="G7" s="84" t="s">
        <v>276</v>
      </c>
      <c r="H7" s="149">
        <f ca="1">TODAY()</f>
        <v>42185</v>
      </c>
      <c r="I7" s="149"/>
      <c r="J7" s="143"/>
      <c r="K7" s="150"/>
      <c r="L7" s="85"/>
    </row>
    <row r="8" spans="1:14" ht="18" customHeight="1">
      <c r="A8" s="89"/>
      <c r="B8" s="89"/>
      <c r="C8" s="89"/>
      <c r="D8" s="89"/>
      <c r="E8" s="89"/>
      <c r="F8" s="89"/>
      <c r="G8" s="89"/>
      <c r="H8" s="89"/>
      <c r="I8" s="89"/>
      <c r="J8" s="89"/>
      <c r="K8" s="89"/>
      <c r="L8" s="85"/>
    </row>
    <row r="9" spans="1:14" ht="24.75" customHeight="1">
      <c r="A9" s="130" t="s">
        <v>208</v>
      </c>
      <c r="B9" s="131"/>
      <c r="C9" s="132" t="s">
        <v>277</v>
      </c>
      <c r="D9" s="133"/>
      <c r="E9" s="134"/>
      <c r="F9" s="135"/>
      <c r="G9" s="116" t="s">
        <v>278</v>
      </c>
      <c r="H9" s="136" t="s">
        <v>279</v>
      </c>
      <c r="I9" s="136"/>
      <c r="J9" s="137">
        <f>IF(M1&lt;&gt;"",VLOOKUP($M1,[1]FOURNIS!$A$2:$S$9000,18,FALSE),"")</f>
        <v>0</v>
      </c>
      <c r="K9" s="138"/>
      <c r="L9" s="85"/>
    </row>
    <row r="10" spans="1:14" ht="31.5" customHeight="1">
      <c r="A10" s="89"/>
      <c r="B10" s="89" t="s">
        <v>280</v>
      </c>
      <c r="C10" s="89"/>
      <c r="D10" s="89"/>
      <c r="E10" s="89"/>
      <c r="F10" s="89" t="s">
        <v>281</v>
      </c>
      <c r="G10" s="89"/>
      <c r="H10" s="90"/>
      <c r="I10" s="90"/>
      <c r="J10" s="89"/>
      <c r="K10" s="91" t="s">
        <v>282</v>
      </c>
      <c r="L10" s="85"/>
    </row>
    <row r="11" spans="1:14" ht="31.5">
      <c r="A11" s="92" t="s">
        <v>283</v>
      </c>
      <c r="B11" s="139" t="s">
        <v>1</v>
      </c>
      <c r="C11" s="140"/>
      <c r="D11" s="140"/>
      <c r="E11" s="140"/>
      <c r="F11" s="141"/>
      <c r="G11" s="92" t="s">
        <v>284</v>
      </c>
      <c r="H11" s="93" t="s">
        <v>146</v>
      </c>
      <c r="I11" s="94" t="s">
        <v>292</v>
      </c>
      <c r="J11" s="92" t="s">
        <v>285</v>
      </c>
      <c r="K11" s="95" t="s">
        <v>286</v>
      </c>
      <c r="L11" s="94" t="s">
        <v>293</v>
      </c>
    </row>
    <row r="12" spans="1:14" ht="24.75" customHeight="1">
      <c r="A12" s="96">
        <v>16</v>
      </c>
      <c r="B12" s="122" t="s">
        <v>226</v>
      </c>
      <c r="C12" s="123"/>
      <c r="D12" s="123"/>
      <c r="E12" s="123"/>
      <c r="F12" s="123"/>
      <c r="G12" s="97"/>
      <c r="H12" s="98" t="s">
        <v>14</v>
      </c>
      <c r="I12" s="99"/>
      <c r="J12" s="97"/>
      <c r="K12" s="99"/>
      <c r="L12">
        <v>0</v>
      </c>
    </row>
    <row r="13" spans="1:14" ht="21.95" customHeight="1">
      <c r="A13" s="96">
        <v>11</v>
      </c>
      <c r="B13" s="122" t="s">
        <v>23</v>
      </c>
      <c r="C13" s="123"/>
      <c r="D13" s="123"/>
      <c r="E13" s="123"/>
      <c r="F13" s="123"/>
      <c r="G13" s="97"/>
      <c r="H13" s="98" t="s">
        <v>14</v>
      </c>
      <c r="I13" s="99">
        <f>L13*G13</f>
        <v>0</v>
      </c>
      <c r="J13" s="97"/>
      <c r="K13" s="99"/>
      <c r="L13" t="s">
        <v>304</v>
      </c>
      <c r="N13" t="s">
        <v>303</v>
      </c>
    </row>
    <row r="14" spans="1:14" ht="21.95" customHeight="1">
      <c r="A14" s="96">
        <v>5131</v>
      </c>
      <c r="B14" s="122" t="s">
        <v>217</v>
      </c>
      <c r="C14" s="123"/>
      <c r="D14" s="123"/>
      <c r="E14" s="123"/>
      <c r="F14" s="123"/>
      <c r="G14" s="97"/>
      <c r="H14" s="98" t="s">
        <v>52</v>
      </c>
      <c r="I14" s="99"/>
      <c r="J14" s="97"/>
      <c r="K14" s="99"/>
      <c r="L14" t="s">
        <v>305</v>
      </c>
    </row>
    <row r="15" spans="1:14" ht="21.95" customHeight="1">
      <c r="A15" s="96">
        <v>14</v>
      </c>
      <c r="B15" s="122" t="s">
        <v>223</v>
      </c>
      <c r="C15" s="123"/>
      <c r="D15" s="123"/>
      <c r="E15" s="123"/>
      <c r="F15" s="123"/>
      <c r="G15" s="97"/>
      <c r="H15" s="98" t="s">
        <v>14</v>
      </c>
      <c r="I15" s="99"/>
      <c r="J15" s="97"/>
      <c r="K15" s="99"/>
      <c r="L15" t="s">
        <v>306</v>
      </c>
    </row>
    <row r="16" spans="1:14" ht="21.95" customHeight="1">
      <c r="A16" s="96">
        <v>36</v>
      </c>
      <c r="B16" s="122" t="s">
        <v>64</v>
      </c>
      <c r="C16" s="123"/>
      <c r="D16" s="123"/>
      <c r="E16" s="123"/>
      <c r="F16" s="123"/>
      <c r="G16" s="97"/>
      <c r="H16" s="98" t="s">
        <v>14</v>
      </c>
      <c r="I16" s="99"/>
      <c r="J16" s="97"/>
      <c r="K16" s="99"/>
      <c r="L16" t="s">
        <v>307</v>
      </c>
    </row>
    <row r="17" spans="1:12" ht="21.75" customHeight="1">
      <c r="A17" s="96">
        <v>20</v>
      </c>
      <c r="B17" s="122" t="s">
        <v>230</v>
      </c>
      <c r="C17" s="123"/>
      <c r="D17" s="123"/>
      <c r="E17" s="123"/>
      <c r="F17" s="123"/>
      <c r="G17" s="97"/>
      <c r="H17" s="98" t="s">
        <v>14</v>
      </c>
      <c r="I17" s="99"/>
      <c r="J17" s="97"/>
      <c r="K17" s="99"/>
      <c r="L17" t="s">
        <v>308</v>
      </c>
    </row>
    <row r="18" spans="1:12" ht="21.95" customHeight="1">
      <c r="A18" s="96"/>
      <c r="B18" s="122"/>
      <c r="C18" s="123"/>
      <c r="D18" s="123"/>
      <c r="E18" s="123"/>
      <c r="F18" s="123"/>
      <c r="G18" s="97"/>
      <c r="H18" s="98"/>
      <c r="I18" s="99"/>
      <c r="J18" s="97"/>
      <c r="K18" s="99"/>
      <c r="L18">
        <v>0</v>
      </c>
    </row>
    <row r="19" spans="1:12" ht="21.95" customHeight="1">
      <c r="A19" s="96"/>
      <c r="B19" s="122"/>
      <c r="C19" s="123"/>
      <c r="D19" s="123"/>
      <c r="E19" s="123"/>
      <c r="F19" s="123"/>
      <c r="G19" s="97"/>
      <c r="H19" s="98"/>
      <c r="I19" s="99"/>
      <c r="J19" s="97"/>
      <c r="K19" s="99"/>
    </row>
    <row r="20" spans="1:12" ht="21.95" customHeight="1">
      <c r="A20" s="96"/>
      <c r="B20" s="122"/>
      <c r="C20" s="123"/>
      <c r="D20" s="123"/>
      <c r="E20" s="123"/>
      <c r="F20" s="123"/>
      <c r="G20" s="97"/>
      <c r="H20" s="98"/>
      <c r="I20" s="99"/>
      <c r="J20" s="97"/>
      <c r="K20" s="99"/>
    </row>
    <row r="21" spans="1:12" ht="21.75" customHeight="1">
      <c r="A21" s="96"/>
      <c r="B21" s="122"/>
      <c r="C21" s="123"/>
      <c r="D21" s="123"/>
      <c r="E21" s="123"/>
      <c r="F21" s="123"/>
      <c r="G21" s="97"/>
      <c r="H21" s="98"/>
      <c r="I21" s="99"/>
      <c r="J21" s="97"/>
      <c r="K21" s="99"/>
    </row>
    <row r="22" spans="1:12" ht="21.95" customHeight="1">
      <c r="A22" s="96"/>
      <c r="B22" s="122"/>
      <c r="C22" s="123"/>
      <c r="D22" s="123"/>
      <c r="E22" s="123"/>
      <c r="F22" s="123"/>
      <c r="G22" s="97"/>
      <c r="H22" s="98"/>
      <c r="I22" s="99"/>
      <c r="J22" s="97"/>
      <c r="K22" s="99"/>
    </row>
    <row r="23" spans="1:12" ht="21.95" customHeight="1">
      <c r="A23" s="96"/>
      <c r="B23" s="122"/>
      <c r="C23" s="123"/>
      <c r="D23" s="123"/>
      <c r="E23" s="123"/>
      <c r="F23" s="123"/>
      <c r="G23" s="97"/>
      <c r="H23" s="98"/>
      <c r="I23" s="99"/>
      <c r="J23" s="97"/>
      <c r="K23" s="99"/>
    </row>
    <row r="24" spans="1:12" ht="21.95" customHeight="1">
      <c r="A24" s="96"/>
      <c r="B24" s="122"/>
      <c r="C24" s="123"/>
      <c r="D24" s="123"/>
      <c r="E24" s="123"/>
      <c r="F24" s="123"/>
      <c r="G24" s="97"/>
      <c r="H24" s="98"/>
      <c r="I24" s="99"/>
      <c r="J24" s="97"/>
      <c r="K24" s="99"/>
    </row>
    <row r="25" spans="1:12" ht="21.95" customHeight="1">
      <c r="A25" s="96"/>
      <c r="B25" s="122"/>
      <c r="C25" s="123"/>
      <c r="D25" s="123"/>
      <c r="E25" s="123"/>
      <c r="F25" s="123"/>
      <c r="G25" s="97"/>
      <c r="H25" s="98"/>
      <c r="I25" s="99"/>
      <c r="J25" s="97"/>
      <c r="K25" s="99"/>
    </row>
    <row r="26" spans="1:12" ht="21.95" customHeight="1">
      <c r="A26" s="96"/>
      <c r="B26" s="122"/>
      <c r="C26" s="123"/>
      <c r="D26" s="123"/>
      <c r="E26" s="123"/>
      <c r="F26" s="123"/>
      <c r="G26" s="97"/>
      <c r="H26" s="98"/>
      <c r="I26" s="99"/>
      <c r="J26" s="97"/>
      <c r="K26" s="99"/>
    </row>
    <row r="27" spans="1:12" ht="21.95" customHeight="1">
      <c r="A27" s="96"/>
      <c r="B27" s="122"/>
      <c r="C27" s="123"/>
      <c r="D27" s="123"/>
      <c r="E27" s="123"/>
      <c r="F27" s="123"/>
      <c r="G27" s="97"/>
      <c r="H27" s="98"/>
      <c r="I27" s="99"/>
      <c r="J27" s="97"/>
      <c r="K27" s="99"/>
    </row>
    <row r="28" spans="1:12" ht="21.75" customHeight="1">
      <c r="A28" s="96"/>
      <c r="B28" s="122"/>
      <c r="C28" s="123"/>
      <c r="D28" s="123"/>
      <c r="E28" s="123"/>
      <c r="F28" s="123"/>
      <c r="G28" s="97"/>
      <c r="H28" s="98"/>
      <c r="I28" s="99"/>
      <c r="J28" s="97"/>
      <c r="K28" s="99"/>
    </row>
    <row r="29" spans="1:12" ht="21.95" customHeight="1">
      <c r="A29" s="96"/>
      <c r="B29" s="122"/>
      <c r="C29" s="123"/>
      <c r="D29" s="123"/>
      <c r="E29" s="123"/>
      <c r="F29" s="123"/>
      <c r="G29" s="97"/>
      <c r="H29" s="98"/>
      <c r="I29" s="99"/>
      <c r="J29" s="97"/>
      <c r="K29" s="99"/>
    </row>
    <row r="30" spans="1:12" ht="21.95" customHeight="1">
      <c r="A30" s="96"/>
      <c r="B30" s="122"/>
      <c r="C30" s="123"/>
      <c r="D30" s="123"/>
      <c r="E30" s="123"/>
      <c r="F30" s="123"/>
      <c r="G30" s="97"/>
      <c r="H30" s="98"/>
      <c r="I30" s="99"/>
      <c r="J30" s="97"/>
      <c r="K30" s="99"/>
    </row>
    <row r="31" spans="1:12" ht="21.95" customHeight="1">
      <c r="A31" s="96"/>
      <c r="B31" s="122"/>
      <c r="C31" s="123"/>
      <c r="D31" s="123"/>
      <c r="E31" s="123"/>
      <c r="F31" s="123"/>
      <c r="G31" s="97"/>
      <c r="H31" s="98"/>
      <c r="I31" s="99"/>
      <c r="J31" s="97"/>
      <c r="K31" s="99"/>
    </row>
    <row r="32" spans="1:12" ht="21.75" customHeight="1">
      <c r="A32" s="96"/>
      <c r="B32" s="122"/>
      <c r="C32" s="123"/>
      <c r="D32" s="123"/>
      <c r="E32" s="123"/>
      <c r="F32" s="123"/>
      <c r="G32" s="97"/>
      <c r="H32" s="98"/>
      <c r="I32" s="99"/>
      <c r="J32" s="97"/>
      <c r="K32" s="99"/>
    </row>
    <row r="33" spans="1:14" ht="21.95" customHeight="1">
      <c r="A33" s="96"/>
      <c r="B33" s="122"/>
      <c r="C33" s="123"/>
      <c r="D33" s="123"/>
      <c r="E33" s="123"/>
      <c r="F33" s="123"/>
      <c r="G33" s="97"/>
      <c r="H33" s="98"/>
      <c r="I33" s="99"/>
      <c r="J33" s="97"/>
      <c r="K33" s="99"/>
    </row>
    <row r="34" spans="1:14" ht="21.95" customHeight="1">
      <c r="A34" s="96"/>
      <c r="B34" s="122"/>
      <c r="C34" s="123"/>
      <c r="D34" s="123"/>
      <c r="E34" s="123"/>
      <c r="F34" s="123"/>
      <c r="G34" s="97"/>
      <c r="H34" s="98"/>
      <c r="I34" s="99"/>
      <c r="J34" s="97"/>
      <c r="K34" s="99"/>
    </row>
    <row r="35" spans="1:14" ht="21.95" customHeight="1">
      <c r="A35" s="96"/>
      <c r="B35" s="122"/>
      <c r="C35" s="123"/>
      <c r="D35" s="123"/>
      <c r="E35" s="123"/>
      <c r="F35" s="123"/>
      <c r="G35" s="97"/>
      <c r="H35" s="98"/>
      <c r="I35" s="99"/>
      <c r="J35" s="97"/>
      <c r="K35" s="99"/>
    </row>
    <row r="36" spans="1:14" ht="21.95" customHeight="1">
      <c r="A36" s="96"/>
      <c r="B36" s="122"/>
      <c r="C36" s="123"/>
      <c r="D36" s="123"/>
      <c r="E36" s="123"/>
      <c r="F36" s="123"/>
      <c r="G36" s="97"/>
      <c r="H36" s="98"/>
      <c r="I36" s="99"/>
      <c r="J36" s="97"/>
      <c r="K36" s="99"/>
    </row>
    <row r="37" spans="1:14" ht="21.75" customHeight="1">
      <c r="A37" s="96"/>
      <c r="B37" s="122"/>
      <c r="C37" s="123"/>
      <c r="D37" s="123"/>
      <c r="E37" s="123"/>
      <c r="F37" s="123"/>
      <c r="G37" s="97"/>
      <c r="H37" s="98"/>
      <c r="I37" s="99"/>
      <c r="J37" s="97"/>
      <c r="K37" s="99"/>
    </row>
    <row r="38" spans="1:14" ht="21.95" customHeight="1">
      <c r="A38" s="96"/>
      <c r="B38" s="122"/>
      <c r="C38" s="123"/>
      <c r="D38" s="123"/>
      <c r="E38" s="123"/>
      <c r="F38" s="123"/>
      <c r="G38" s="97"/>
      <c r="H38" s="98"/>
      <c r="I38" s="99"/>
      <c r="J38" s="97"/>
      <c r="K38" s="99"/>
    </row>
    <row r="39" spans="1:14" ht="21.95" customHeight="1">
      <c r="A39" s="96"/>
      <c r="B39" s="122"/>
      <c r="C39" s="123"/>
      <c r="D39" s="123"/>
      <c r="E39" s="123"/>
      <c r="F39" s="123"/>
      <c r="G39" s="97"/>
      <c r="H39" s="98"/>
      <c r="I39" s="99"/>
      <c r="J39" s="97"/>
      <c r="K39" s="99"/>
    </row>
    <row r="40" spans="1:14" ht="21.75" customHeight="1">
      <c r="A40" s="96"/>
      <c r="B40" s="122"/>
      <c r="C40" s="123"/>
      <c r="D40" s="123"/>
      <c r="E40" s="123"/>
      <c r="F40" s="123"/>
      <c r="G40" s="97"/>
      <c r="H40" s="98"/>
      <c r="I40" s="99"/>
      <c r="J40" s="97"/>
      <c r="K40" s="99"/>
    </row>
    <row r="41" spans="1:14" ht="21.95" customHeight="1">
      <c r="A41" s="96"/>
      <c r="B41" s="122"/>
      <c r="C41" s="123"/>
      <c r="D41" s="123"/>
      <c r="E41" s="123"/>
      <c r="F41" s="123"/>
      <c r="G41" s="97"/>
      <c r="H41" s="98"/>
      <c r="I41" s="99"/>
      <c r="J41" s="97"/>
      <c r="K41" s="99"/>
    </row>
    <row r="42" spans="1:14" ht="21.95" customHeight="1">
      <c r="A42" s="96"/>
      <c r="B42" s="122"/>
      <c r="C42" s="123"/>
      <c r="D42" s="123"/>
      <c r="E42" s="123"/>
      <c r="F42" s="123"/>
      <c r="G42" s="97"/>
      <c r="H42" s="98"/>
      <c r="I42" s="99"/>
      <c r="J42" s="97"/>
      <c r="K42" s="99"/>
    </row>
    <row r="43" spans="1:14" ht="21.95" customHeight="1">
      <c r="A43" s="96"/>
      <c r="B43" s="122"/>
      <c r="C43" s="123"/>
      <c r="D43" s="123"/>
      <c r="E43" s="123"/>
      <c r="F43" s="123"/>
      <c r="G43" s="97"/>
      <c r="H43" s="98"/>
      <c r="I43" s="99"/>
      <c r="J43" s="97"/>
      <c r="K43" s="99"/>
    </row>
    <row r="44" spans="1:14" ht="21.75" customHeight="1">
      <c r="A44" s="96"/>
      <c r="B44" s="122"/>
      <c r="C44" s="123"/>
      <c r="D44" s="123"/>
      <c r="E44" s="123"/>
      <c r="F44" s="123"/>
      <c r="G44" s="97"/>
      <c r="H44" s="98"/>
      <c r="I44" s="99"/>
      <c r="J44" s="97"/>
      <c r="K44" s="99"/>
    </row>
    <row r="45" spans="1:14" ht="21.95" customHeight="1">
      <c r="A45" s="96"/>
      <c r="B45" s="122"/>
      <c r="C45" s="123"/>
      <c r="D45" s="123"/>
      <c r="E45" s="123"/>
      <c r="F45" s="123"/>
      <c r="G45" s="97"/>
      <c r="H45" s="98"/>
      <c r="I45" s="99"/>
      <c r="J45" s="97"/>
      <c r="K45" s="99"/>
    </row>
    <row r="46" spans="1:14" ht="21.95" customHeight="1">
      <c r="A46" s="96"/>
      <c r="B46" s="122"/>
      <c r="C46" s="123"/>
      <c r="D46" s="123"/>
      <c r="E46" s="123"/>
      <c r="F46" s="123"/>
      <c r="G46" s="97"/>
      <c r="H46" s="98"/>
      <c r="I46" s="99"/>
      <c r="J46" s="97"/>
      <c r="K46" s="99"/>
    </row>
    <row r="47" spans="1:14" ht="21.95" customHeight="1">
      <c r="A47" s="96"/>
      <c r="B47" s="122"/>
      <c r="C47" s="123"/>
      <c r="D47" s="123"/>
      <c r="E47" s="123"/>
      <c r="F47" s="123"/>
      <c r="G47" s="97"/>
      <c r="H47" s="98"/>
      <c r="I47" s="99"/>
      <c r="J47" s="97"/>
      <c r="K47" s="99"/>
    </row>
    <row r="48" spans="1:14" ht="21.95" customHeight="1">
      <c r="A48" s="96"/>
      <c r="B48" s="122"/>
      <c r="C48" s="123"/>
      <c r="D48" s="123"/>
      <c r="E48" s="123"/>
      <c r="F48" s="123"/>
      <c r="G48" s="97"/>
      <c r="H48" s="98"/>
      <c r="I48" s="99"/>
      <c r="J48" s="97"/>
      <c r="K48" s="99"/>
      <c r="N48" t="s">
        <v>302</v>
      </c>
    </row>
    <row r="49" spans="1:11" ht="21.95" customHeight="1">
      <c r="A49" s="96"/>
      <c r="B49" s="122"/>
      <c r="C49" s="123"/>
      <c r="D49" s="123"/>
      <c r="E49" s="123"/>
      <c r="F49" s="123"/>
      <c r="G49" s="97"/>
      <c r="H49" s="98"/>
      <c r="I49" s="99"/>
      <c r="J49" s="97"/>
      <c r="K49" s="99"/>
    </row>
    <row r="50" spans="1:11" ht="21.95" customHeight="1">
      <c r="A50" s="96"/>
      <c r="B50" s="122"/>
      <c r="C50" s="123"/>
      <c r="D50" s="123"/>
      <c r="E50" s="123"/>
      <c r="F50" s="123"/>
      <c r="G50" s="97"/>
      <c r="H50" s="98"/>
      <c r="I50" s="99"/>
      <c r="J50" s="97"/>
      <c r="K50" s="99"/>
    </row>
    <row r="51" spans="1:11" ht="21.95" customHeight="1">
      <c r="A51" s="96"/>
      <c r="B51" s="122"/>
      <c r="C51" s="123"/>
      <c r="D51" s="123"/>
      <c r="E51" s="123"/>
      <c r="F51" s="123"/>
      <c r="G51" s="97"/>
      <c r="H51" s="98"/>
      <c r="I51" s="99"/>
      <c r="J51" s="97"/>
      <c r="K51" s="99"/>
    </row>
    <row r="52" spans="1:11" ht="21.95" customHeight="1">
      <c r="A52" s="96"/>
      <c r="B52" s="122"/>
      <c r="C52" s="123"/>
      <c r="D52" s="123"/>
      <c r="E52" s="123"/>
      <c r="F52" s="123"/>
      <c r="G52" s="97"/>
      <c r="H52" s="98"/>
      <c r="I52" s="99"/>
      <c r="J52" s="97"/>
      <c r="K52" s="99"/>
    </row>
    <row r="53" spans="1:11" ht="21.75" customHeight="1">
      <c r="A53" s="96"/>
      <c r="B53" s="122"/>
      <c r="C53" s="123"/>
      <c r="D53" s="123"/>
      <c r="E53" s="123"/>
      <c r="F53" s="123"/>
      <c r="G53" s="97"/>
      <c r="H53" s="98"/>
      <c r="I53" s="99"/>
      <c r="J53" s="97"/>
      <c r="K53" s="99"/>
    </row>
    <row r="54" spans="1:11" ht="21.95" customHeight="1">
      <c r="A54" s="96"/>
      <c r="B54" s="122"/>
      <c r="C54" s="123"/>
      <c r="D54" s="123"/>
      <c r="E54" s="123"/>
      <c r="F54" s="123"/>
      <c r="G54" s="97"/>
      <c r="H54" s="98"/>
      <c r="I54" s="99"/>
      <c r="J54" s="97"/>
      <c r="K54" s="99"/>
    </row>
    <row r="55" spans="1:11" ht="21.95" customHeight="1">
      <c r="A55" s="119" t="s">
        <v>296</v>
      </c>
      <c r="B55" s="120"/>
      <c r="C55" s="120"/>
      <c r="D55" s="120"/>
      <c r="E55" s="120"/>
      <c r="F55" s="120"/>
      <c r="G55" s="121"/>
      <c r="H55" s="124" t="s">
        <v>287</v>
      </c>
      <c r="I55" s="125"/>
      <c r="J55" s="126"/>
      <c r="K55" s="100">
        <f>SUBTOTAL(109,K12:K54)</f>
        <v>0</v>
      </c>
    </row>
    <row r="56" spans="1:11" ht="21.95" customHeight="1">
      <c r="A56" s="119" t="s">
        <v>295</v>
      </c>
      <c r="B56" s="120"/>
      <c r="C56" s="120"/>
      <c r="D56" s="120"/>
      <c r="E56" s="120"/>
      <c r="F56" s="120"/>
      <c r="G56" s="121"/>
      <c r="H56" s="127" t="s">
        <v>288</v>
      </c>
      <c r="I56" s="128"/>
      <c r="J56" s="129"/>
      <c r="K56" s="101">
        <v>0</v>
      </c>
    </row>
    <row r="57" spans="1:11" ht="21.95" customHeight="1">
      <c r="A57" s="119" t="s">
        <v>297</v>
      </c>
      <c r="B57" s="120"/>
      <c r="C57" s="120"/>
      <c r="D57" s="120"/>
      <c r="E57" s="120"/>
      <c r="F57" s="120"/>
      <c r="G57" s="121"/>
      <c r="H57" s="102" t="s">
        <v>298</v>
      </c>
      <c r="I57" s="103"/>
      <c r="J57" s="104" t="s">
        <v>289</v>
      </c>
      <c r="K57" s="105">
        <f>IF(I57=0,,-I57*K55)</f>
        <v>0</v>
      </c>
    </row>
    <row r="58" spans="1:11" ht="21.95" customHeight="1">
      <c r="A58" s="110">
        <v>1</v>
      </c>
      <c r="B58" s="111"/>
      <c r="C58" s="111"/>
      <c r="D58" s="111"/>
      <c r="E58" s="111"/>
      <c r="F58" s="111"/>
      <c r="G58" s="112"/>
      <c r="H58" s="127" t="s">
        <v>286</v>
      </c>
      <c r="I58" s="128"/>
      <c r="J58" s="129"/>
      <c r="K58" s="106">
        <f>SUM(K55:K57)</f>
        <v>0</v>
      </c>
    </row>
    <row r="59" spans="1:11" ht="21.75" customHeight="1">
      <c r="A59" s="110">
        <v>1</v>
      </c>
      <c r="B59" s="111"/>
      <c r="C59" s="111"/>
      <c r="D59" s="111"/>
      <c r="E59" s="111"/>
      <c r="F59" s="111"/>
      <c r="G59" s="112"/>
      <c r="H59" s="127" t="s">
        <v>290</v>
      </c>
      <c r="I59" s="128"/>
      <c r="J59" s="129"/>
      <c r="K59" s="107">
        <f>K58*0.2</f>
        <v>0</v>
      </c>
    </row>
    <row r="60" spans="1:11" ht="21.95" customHeight="1">
      <c r="A60" s="113">
        <v>1</v>
      </c>
      <c r="B60" s="114"/>
      <c r="C60" s="114"/>
      <c r="D60" s="114"/>
      <c r="E60" s="114"/>
      <c r="F60" s="114"/>
      <c r="G60" s="115"/>
      <c r="H60" s="2" t="s">
        <v>291</v>
      </c>
      <c r="I60" s="1"/>
      <c r="J60" s="118" t="s">
        <v>291</v>
      </c>
      <c r="K60" s="108">
        <f>SUM(K58:K59)</f>
        <v>0</v>
      </c>
    </row>
    <row r="61" spans="1:11" ht="21.95" customHeight="1"/>
    <row r="62" spans="1:11" ht="21.95" customHeight="1"/>
    <row r="63" spans="1:11" ht="21.95" customHeight="1"/>
    <row r="64" spans="1:11" ht="21.75" customHeight="1"/>
    <row r="65" spans="1:12" ht="21.95" customHeight="1"/>
    <row r="66" spans="1:12" ht="21.95" customHeight="1"/>
    <row r="67" spans="1:12" ht="21.95" customHeight="1"/>
    <row r="68" spans="1:12" ht="21.95" customHeight="1"/>
    <row r="69" spans="1:12" ht="19.5" customHeight="1"/>
    <row r="70" spans="1:12" s="109" customFormat="1" ht="21.95" customHeight="1">
      <c r="A70"/>
      <c r="B70"/>
      <c r="C70"/>
      <c r="D70"/>
      <c r="E70"/>
      <c r="F70"/>
      <c r="G70"/>
      <c r="H70"/>
      <c r="I70"/>
      <c r="J70"/>
      <c r="K70"/>
      <c r="L70"/>
    </row>
    <row r="71" spans="1:12" s="109" customFormat="1" ht="21.95" customHeight="1">
      <c r="A71"/>
      <c r="B71"/>
      <c r="C71"/>
      <c r="D71"/>
      <c r="E71"/>
      <c r="F71"/>
      <c r="G71"/>
      <c r="H71"/>
      <c r="I71"/>
      <c r="J71"/>
      <c r="K71"/>
      <c r="L71"/>
    </row>
    <row r="72" spans="1:12" s="109" customFormat="1" ht="21.95" customHeight="1">
      <c r="A72"/>
      <c r="B72"/>
      <c r="C72"/>
      <c r="D72"/>
      <c r="E72"/>
      <c r="F72"/>
      <c r="G72"/>
      <c r="H72"/>
      <c r="I72"/>
      <c r="J72"/>
      <c r="K72"/>
      <c r="L72"/>
    </row>
    <row r="73" spans="1:12" s="109" customFormat="1" ht="21.95" customHeight="1">
      <c r="A73"/>
      <c r="B73"/>
      <c r="C73"/>
      <c r="D73"/>
      <c r="E73"/>
      <c r="F73"/>
      <c r="G73"/>
      <c r="H73"/>
      <c r="I73"/>
      <c r="J73"/>
      <c r="K73"/>
      <c r="L73"/>
    </row>
    <row r="74" spans="1:12" s="109" customFormat="1" ht="21.95" customHeight="1">
      <c r="A74"/>
      <c r="B74"/>
      <c r="C74"/>
      <c r="D74"/>
      <c r="E74"/>
      <c r="F74"/>
      <c r="G74"/>
      <c r="H74"/>
      <c r="I74"/>
      <c r="J74"/>
      <c r="K74"/>
      <c r="L74"/>
    </row>
    <row r="75" spans="1:12" s="109" customFormat="1" ht="21.95" customHeight="1">
      <c r="A75"/>
      <c r="B75"/>
      <c r="C75"/>
      <c r="D75"/>
      <c r="E75"/>
      <c r="F75"/>
      <c r="G75"/>
      <c r="H75"/>
      <c r="I75"/>
      <c r="J75"/>
      <c r="K75"/>
      <c r="L75"/>
    </row>
    <row r="76" spans="1:12" s="109" customFormat="1" ht="21.95" customHeight="1">
      <c r="A76"/>
      <c r="B76"/>
      <c r="C76"/>
      <c r="D76"/>
      <c r="E76"/>
      <c r="F76"/>
      <c r="G76"/>
      <c r="H76"/>
      <c r="I76"/>
      <c r="J76"/>
      <c r="K76"/>
      <c r="L76"/>
    </row>
    <row r="77" spans="1:12" s="109" customFormat="1" ht="21.95" customHeight="1">
      <c r="A77"/>
      <c r="B77"/>
      <c r="C77"/>
      <c r="D77"/>
      <c r="E77"/>
      <c r="F77"/>
      <c r="G77"/>
      <c r="H77"/>
      <c r="I77"/>
      <c r="J77"/>
      <c r="K77"/>
      <c r="L77"/>
    </row>
    <row r="78" spans="1:12" ht="21.95" customHeight="1"/>
    <row r="79" spans="1:12" s="109" customFormat="1" ht="21.95" customHeight="1">
      <c r="A79"/>
      <c r="B79"/>
      <c r="C79"/>
      <c r="D79"/>
      <c r="E79"/>
      <c r="F79"/>
      <c r="G79"/>
      <c r="H79"/>
      <c r="I79"/>
      <c r="J79"/>
      <c r="K79"/>
      <c r="L79"/>
    </row>
    <row r="80" spans="1:12" s="109" customFormat="1" ht="21.95" customHeight="1">
      <c r="A80"/>
      <c r="B80"/>
      <c r="C80"/>
      <c r="D80"/>
      <c r="E80"/>
      <c r="F80"/>
      <c r="G80"/>
      <c r="H80"/>
      <c r="I80"/>
      <c r="J80"/>
      <c r="K80"/>
      <c r="L80"/>
    </row>
    <row r="81" spans="1:12" s="109" customFormat="1" ht="21.95" customHeight="1">
      <c r="A81"/>
      <c r="B81"/>
      <c r="C81"/>
      <c r="D81"/>
      <c r="E81"/>
      <c r="F81"/>
      <c r="G81"/>
      <c r="H81"/>
      <c r="I81"/>
      <c r="J81"/>
      <c r="K81"/>
      <c r="L81"/>
    </row>
    <row r="82" spans="1:12" s="109" customFormat="1" ht="21.95" customHeight="1">
      <c r="A82"/>
      <c r="B82"/>
      <c r="C82"/>
      <c r="D82"/>
      <c r="E82"/>
      <c r="F82"/>
      <c r="G82"/>
      <c r="H82"/>
      <c r="I82"/>
      <c r="J82"/>
      <c r="K82"/>
      <c r="L82"/>
    </row>
    <row r="83" spans="1:12" s="109" customFormat="1" ht="21.95" customHeight="1">
      <c r="A83"/>
      <c r="B83"/>
      <c r="C83"/>
      <c r="D83"/>
      <c r="E83"/>
      <c r="F83"/>
      <c r="G83"/>
      <c r="H83"/>
      <c r="I83"/>
      <c r="J83"/>
      <c r="K83"/>
      <c r="L83"/>
    </row>
    <row r="84" spans="1:12" ht="21.75" customHeight="1"/>
    <row r="85" spans="1:12" ht="21.95" customHeight="1"/>
    <row r="86" spans="1:12" ht="21.95" customHeight="1"/>
    <row r="87" spans="1:12" s="109" customFormat="1" ht="21.95" customHeight="1">
      <c r="A87"/>
      <c r="B87"/>
      <c r="C87"/>
      <c r="D87"/>
      <c r="E87"/>
      <c r="F87"/>
      <c r="G87"/>
      <c r="H87"/>
      <c r="I87"/>
      <c r="J87"/>
      <c r="K87"/>
      <c r="L87"/>
    </row>
    <row r="88" spans="1:12" ht="21.75" customHeight="1"/>
    <row r="89" spans="1:12" ht="21.95" customHeight="1"/>
    <row r="90" spans="1:12" ht="21.95" customHeight="1"/>
    <row r="91" spans="1:12" ht="21.95" customHeight="1"/>
    <row r="92" spans="1:12" ht="21.95" customHeight="1"/>
    <row r="93" spans="1:12" ht="21.95" customHeight="1"/>
    <row r="94" spans="1:12" ht="21.95" customHeight="1"/>
    <row r="95" spans="1:12" ht="21.95" customHeight="1"/>
    <row r="96" spans="1:12" ht="21.95" customHeight="1"/>
    <row r="97" ht="21.95" customHeight="1"/>
    <row r="98" ht="21.95" customHeight="1"/>
    <row r="99" ht="21.95" customHeight="1"/>
    <row r="100" ht="21.95" customHeight="1"/>
    <row r="101" ht="21.95" customHeight="1"/>
    <row r="102" ht="21.95" customHeight="1"/>
    <row r="103" ht="21.95" customHeight="1"/>
    <row r="104" ht="21.95" customHeight="1"/>
    <row r="105" ht="21.95" customHeight="1"/>
    <row r="106" ht="21.95" customHeight="1"/>
    <row r="107" ht="21.95" customHeight="1"/>
    <row r="108" ht="21.95" customHeight="1"/>
    <row r="109" ht="15.75" customHeight="1"/>
    <row r="110" ht="27" customHeight="1"/>
  </sheetData>
  <sheetProtection formatCells="0" formatColumns="0" formatRows="0" insertRows="0" insertHyperlinks="0" deleteRows="0" autoFilter="0" pivotTables="0"/>
  <autoFilter ref="A11:K11">
    <filterColumn colId="1" showButton="0"/>
    <filterColumn colId="2" showButton="0"/>
    <filterColumn colId="3" showButton="0"/>
    <filterColumn colId="4" showButton="0"/>
  </autoFilter>
  <mergeCells count="70">
    <mergeCell ref="B5:F5"/>
    <mergeCell ref="H5:K5"/>
    <mergeCell ref="A1:K1"/>
    <mergeCell ref="A2:K2"/>
    <mergeCell ref="A3:K3"/>
    <mergeCell ref="B4:F4"/>
    <mergeCell ref="H4:K4"/>
    <mergeCell ref="J9:K9"/>
    <mergeCell ref="B11:F11"/>
    <mergeCell ref="B6:C6"/>
    <mergeCell ref="E6:F6"/>
    <mergeCell ref="H6:K6"/>
    <mergeCell ref="B7:C7"/>
    <mergeCell ref="E7:F7"/>
    <mergeCell ref="H7:K7"/>
    <mergeCell ref="B17:F17"/>
    <mergeCell ref="A9:B9"/>
    <mergeCell ref="C9:D9"/>
    <mergeCell ref="E9:F9"/>
    <mergeCell ref="H9:I9"/>
    <mergeCell ref="B12:F12"/>
    <mergeCell ref="B13:F13"/>
    <mergeCell ref="B14:F14"/>
    <mergeCell ref="B15:F15"/>
    <mergeCell ref="B16:F16"/>
    <mergeCell ref="B29:F29"/>
    <mergeCell ref="B18:F18"/>
    <mergeCell ref="B19:F19"/>
    <mergeCell ref="B20:F20"/>
    <mergeCell ref="B21:F21"/>
    <mergeCell ref="B22:F22"/>
    <mergeCell ref="B23:F23"/>
    <mergeCell ref="B24:F24"/>
    <mergeCell ref="B25:F25"/>
    <mergeCell ref="B26:F26"/>
    <mergeCell ref="B27:F27"/>
    <mergeCell ref="B28:F28"/>
    <mergeCell ref="B52:F52"/>
    <mergeCell ref="B41:F41"/>
    <mergeCell ref="B30:F30"/>
    <mergeCell ref="B31:F31"/>
    <mergeCell ref="B32:F32"/>
    <mergeCell ref="B33:F33"/>
    <mergeCell ref="B34:F34"/>
    <mergeCell ref="B35:F35"/>
    <mergeCell ref="B36:F36"/>
    <mergeCell ref="B37:F37"/>
    <mergeCell ref="B38:F38"/>
    <mergeCell ref="B39:F39"/>
    <mergeCell ref="B40:F40"/>
    <mergeCell ref="B47:F47"/>
    <mergeCell ref="B48:F48"/>
    <mergeCell ref="B49:F49"/>
    <mergeCell ref="B50:F50"/>
    <mergeCell ref="B51:F51"/>
    <mergeCell ref="B42:F42"/>
    <mergeCell ref="B43:F43"/>
    <mergeCell ref="B44:F44"/>
    <mergeCell ref="B45:F45"/>
    <mergeCell ref="B46:F46"/>
    <mergeCell ref="H60:J60"/>
    <mergeCell ref="A55:G55"/>
    <mergeCell ref="A56:G56"/>
    <mergeCell ref="A57:G57"/>
    <mergeCell ref="B53:F53"/>
    <mergeCell ref="B54:F54"/>
    <mergeCell ref="H55:J55"/>
    <mergeCell ref="H56:J56"/>
    <mergeCell ref="H58:J58"/>
    <mergeCell ref="H59:J59"/>
  </mergeCells>
  <dataValidations count="6">
    <dataValidation type="list" allowBlank="1" showInputMessage="1" showErrorMessage="1" sqref="A9:B9">
      <formula1>DEMANDE</formula1>
    </dataValidation>
    <dataValidation allowBlank="1" showInputMessage="1" showErrorMessage="1" prompt="Si commande spécifique client, saisir N° devis ou 1ère syllable nom et  ville client _x000a_Ex:  pour triskalia la brohiniere : saisir Tris Broh_x000a_sinon cocher stock" sqref="E9"/>
    <dataValidation type="list" allowBlank="1" showInputMessage="1" showErrorMessage="1" sqref="H4:K4">
      <formula1>SALARIES</formula1>
    </dataValidation>
    <dataValidation type="decimal" allowBlank="1" showInputMessage="1" showErrorMessage="1" sqref="K56">
      <formula1>0</formula1>
      <formula2>10000</formula2>
    </dataValidation>
    <dataValidation allowBlank="1" showInputMessage="1" sqref="H12:H54 H5:K7 B4:F7"/>
    <dataValidation type="whole" allowBlank="1" showInputMessage="1" showErrorMessage="1" sqref="M1">
      <formula1>1</formula1>
      <formula2>3000</formula2>
    </dataValidation>
  </dataValidations>
  <hyperlinks>
    <hyperlink ref="A11" r:id="rId1" location="TARIF!A1"/>
  </hyperlinks>
  <printOptions horizontalCentered="1"/>
  <pageMargins left="0" right="0" top="0.19685039370078741" bottom="0.39370078740157483" header="0" footer="0.19685039370078741"/>
  <pageSetup paperSize="9" orientation="portrait" r:id="rId2"/>
  <headerFooter>
    <oddFooter>&amp;R&amp;P/&amp;N</oddFooter>
  </headerFooter>
  <drawing r:id="rId3"/>
  <legacy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14</vt:i4>
      </vt:variant>
    </vt:vector>
  </HeadingPairs>
  <TitlesOfParts>
    <vt:vector size="19" baseType="lpstr">
      <vt:lpstr>SOMMAIRE</vt:lpstr>
      <vt:lpstr>TARIF</vt:lpstr>
      <vt:lpstr>LISTE</vt:lpstr>
      <vt:lpstr>FOURNIS</vt:lpstr>
      <vt:lpstr>DEMANDE 2</vt:lpstr>
      <vt:lpstr>ARTICLES</vt:lpstr>
      <vt:lpstr>BOULONNERIE___FIXATION_ACIER</vt:lpstr>
      <vt:lpstr>Chevillage___scellement_chimique</vt:lpstr>
      <vt:lpstr>Cheville_expansion_à_frapper</vt:lpstr>
      <vt:lpstr>Cheville_nylon</vt:lpstr>
      <vt:lpstr>DEMANDE</vt:lpstr>
      <vt:lpstr>Goujon_d_ancrage</vt:lpstr>
      <vt:lpstr>'DEMANDE 2'!Impression_des_titres</vt:lpstr>
      <vt:lpstr>Rivet_alu</vt:lpstr>
      <vt:lpstr>Rivet_alu_tige_alu</vt:lpstr>
      <vt:lpstr>Rivet_alu_tige_zinguée</vt:lpstr>
      <vt:lpstr>Rivet_en_coffret</vt:lpstr>
      <vt:lpstr>Scellement_chimique</vt:lpstr>
      <vt:lpstr>'DEMANDE 2'!Zone_d_impression</vt:lpstr>
    </vt:vector>
  </TitlesOfParts>
  <Company>Geoservices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Marie-Noelle</dc:creator>
  <cp:lastModifiedBy>Marie-Noelle</cp:lastModifiedBy>
  <cp:lastPrinted>2015-06-20T16:45:04Z</cp:lastPrinted>
  <dcterms:created xsi:type="dcterms:W3CDTF">2013-12-25T13:37:11Z</dcterms:created>
  <dcterms:modified xsi:type="dcterms:W3CDTF">2015-06-30T20:55:16Z</dcterms:modified>
</cp:coreProperties>
</file>