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drawings/drawing4.xml" ContentType="application/vnd.openxmlformats-officedocument.drawing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drawings/drawing5.xml" ContentType="application/vnd.openxmlformats-officedocument.drawing+xml"/>
  <Override PartName="/xl/ctrlProps/ctrlProp10.xml" ContentType="application/vnd.ms-excel.controlproperties+xml"/>
  <Override PartName="/xl/ctrlProps/ctrlProp1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60" windowWidth="14880" windowHeight="8820" activeTab="4"/>
  </bookViews>
  <sheets>
    <sheet name="ACCUEIL" sheetId="1" r:id="rId1"/>
    <sheet name="RAPPEL" sheetId="8" r:id="rId2"/>
    <sheet name="VOITURES" sheetId="7" r:id="rId3"/>
    <sheet name="NOTE DE FRAIS" sheetId="3" r:id="rId4"/>
    <sheet name="BDD" sheetId="4" r:id="rId5"/>
    <sheet name="PARC" sheetId="5" r:id="rId6"/>
    <sheet name="LISTES" sheetId="6" r:id="rId7"/>
    <sheet name="PARAMETRES" sheetId="2" r:id="rId8"/>
  </sheets>
  <externalReferences>
    <externalReference r:id="rId9"/>
  </externalReferences>
  <definedNames>
    <definedName name="_xlnm._FilterDatabase" localSheetId="5" hidden="1">PARC!$A$1:$I$1</definedName>
    <definedName name="_xlnm._FilterDatabase" localSheetId="1" hidden="1">RAPPEL!$B$2:$D$2</definedName>
    <definedName name="BDD_tab">OFFSET(BDD!$A$8,1,0,COUNTA(BDD!$B:$B)-4,6)</definedName>
    <definedName name="FACTURE_bénévole">[1]FACTURE!$D$9</definedName>
    <definedName name="FACTURE_période">[1]FACTURE!$A$2</definedName>
    <definedName name="LISTES_interventions">OFFSET(LISTES!$D$1,1,0,COUNTA(LISTES!$D:$D)-1,1)</definedName>
    <definedName name="LISTES_salariés">OFFSET(LISTES!$C$1,1,0,COUNTA(LISTES!$C:$C)-1,1)</definedName>
    <definedName name="nb_enr_bdd">PARAMETRES!$B$2</definedName>
    <definedName name="nb_enr_parc">PARAMETRES!$B$5</definedName>
    <definedName name="param_no_bdd">PARAMETRES!$B$1</definedName>
    <definedName name="param_no_parc">PARAMETRES!$B$4</definedName>
    <definedName name="PARC_contrat">OFFSET(PARC!$F$1,1,0,COUNTA(PARC!$A:$A)-1,1)</definedName>
    <definedName name="PARC_ct">OFFSET(PARC!$H$1,1,0,COUNTA(PARC!$A:$A)-1,1)</definedName>
    <definedName name="PARC_immat">OFFSET(PARC!$D$1,1,0,COUNTA(PARC!$A:$A)-1,1)</definedName>
    <definedName name="PARC_km">OFFSET(PARC!$G$1,1,0,COUNTA(PARC!$A:$A)-1,1)</definedName>
    <definedName name="PARC_marque">OFFSET(PARC!$B$1,1,0,COUNTA(PARC!$A:$A)-1,1)</definedName>
    <definedName name="PARC_modele">OFFSET(PARC!$C$1,1,0,COUNTA(PARC!$A:$A)-1,1)</definedName>
    <definedName name="PARC_révision">OFFSET(PARC!$I$1,1,0,COUNTA(PARC!$A:$A)-1,1)</definedName>
    <definedName name="PARC_salarié">OFFSET(PARC!$E$1,1,0,COUNTA(PARC!$A:$A)-1,1)</definedName>
    <definedName name="RAPPEL_tab_ct">OFFSET(RAPPEL!$B$1,2,0,COUNTA(RAPPEL!$B:$B)-1,3)</definedName>
    <definedName name="RAPPEL_tab_rév">OFFSET(RAPPEL!$G$1,2,0,COUNTA(RAPPEL!$G:$G)-1,3)</definedName>
    <definedName name="VOIT_modif_contrat">VOITURES!$E$29</definedName>
    <definedName name="VOIT_modif_ct">VOITURES!$E$31</definedName>
    <definedName name="VOIT_modif_immat">VOITURES!$E$27</definedName>
    <definedName name="VOIT_modif_km">VOITURES!$E$30</definedName>
    <definedName name="VOIT_modif_marque">VOITURES!$E$25</definedName>
    <definedName name="VOIT_modif_modele">VOITURES!$E$26</definedName>
    <definedName name="VOIT_modif_révision">VOITURES!$E$32</definedName>
    <definedName name="VOIT_modif_salarié">VOITURES!$E$28</definedName>
  </definedNames>
  <calcPr calcId="145621"/>
</workbook>
</file>

<file path=xl/calcChain.xml><?xml version="1.0" encoding="utf-8"?>
<calcChain xmlns="http://schemas.openxmlformats.org/spreadsheetml/2006/main">
  <c r="D2" i="4" l="1"/>
  <c r="B2" i="3" l="1"/>
  <c r="C6" i="4" l="1"/>
  <c r="C5" i="4"/>
  <c r="D6" i="4"/>
  <c r="E6" i="4"/>
  <c r="D8" i="3"/>
  <c r="B2" i="2" l="1"/>
  <c r="A2" i="3" s="1"/>
  <c r="D2" i="3"/>
  <c r="C2" i="3"/>
  <c r="F2" i="3"/>
  <c r="E2" i="3"/>
  <c r="D10" i="3"/>
  <c r="D9" i="3"/>
  <c r="I8" i="5" l="1"/>
  <c r="G8" i="5"/>
  <c r="F8" i="5"/>
  <c r="E8" i="5"/>
  <c r="D8" i="5"/>
  <c r="K2" i="7" l="1"/>
  <c r="B5" i="2" l="1"/>
  <c r="A2" i="7"/>
  <c r="D32" i="7"/>
  <c r="S2" i="7" s="1"/>
  <c r="D31" i="7"/>
  <c r="R2" i="7" s="1"/>
  <c r="D30" i="7"/>
  <c r="Q2" i="7" s="1"/>
  <c r="D29" i="7"/>
  <c r="P2" i="7" s="1"/>
  <c r="D28" i="7"/>
  <c r="O2" i="7" s="1"/>
  <c r="D27" i="7"/>
  <c r="N2" i="7" s="1"/>
  <c r="D26" i="7"/>
  <c r="M2" i="7" s="1"/>
  <c r="D25" i="7"/>
  <c r="L2" i="7" s="1"/>
  <c r="I2" i="7" l="1"/>
  <c r="H2" i="7"/>
  <c r="G2" i="7"/>
  <c r="F2" i="7"/>
  <c r="D2" i="7"/>
  <c r="E2" i="7"/>
  <c r="C2" i="7" l="1"/>
  <c r="B2" i="7"/>
</calcChain>
</file>

<file path=xl/sharedStrings.xml><?xml version="1.0" encoding="utf-8"?>
<sst xmlns="http://schemas.openxmlformats.org/spreadsheetml/2006/main" count="221" uniqueCount="90">
  <si>
    <t>N°</t>
  </si>
  <si>
    <t>MARQUE</t>
  </si>
  <si>
    <t>MODELE</t>
  </si>
  <si>
    <t>IMMAT.</t>
  </si>
  <si>
    <t>SALARIE</t>
  </si>
  <si>
    <t>N°CONTRAT</t>
  </si>
  <si>
    <t>KILOMETRAGE</t>
  </si>
  <si>
    <t>DATE CT</t>
  </si>
  <si>
    <t>DATE REVISION</t>
  </si>
  <si>
    <t>FORMULAIRE DE SAISIE
VOITURES</t>
  </si>
  <si>
    <t>FORMULAIRE DE MODIFICATION
VOITURES</t>
  </si>
  <si>
    <t>FORMULAIRE DE SAISIE</t>
  </si>
  <si>
    <t>N° de la ligne de l'enregistrement courant</t>
  </si>
  <si>
    <t>Nbr enregistrements dans BDD</t>
  </si>
  <si>
    <t>N° de la ligne parc auto</t>
  </si>
  <si>
    <t>Nbr d'enregistrement dans PARC</t>
  </si>
  <si>
    <t>MARQUES</t>
  </si>
  <si>
    <t>MODELES</t>
  </si>
  <si>
    <t>SALARIES</t>
  </si>
  <si>
    <t>CITROËN</t>
  </si>
  <si>
    <t>BERLINGO</t>
  </si>
  <si>
    <t>FORD</t>
  </si>
  <si>
    <t>C1</t>
  </si>
  <si>
    <t>PEUGEOT</t>
  </si>
  <si>
    <t>C15</t>
  </si>
  <si>
    <t>RENAULT</t>
  </si>
  <si>
    <t>C4 PICASSO</t>
  </si>
  <si>
    <t>CONNECT</t>
  </si>
  <si>
    <t>CONNECT FR</t>
  </si>
  <si>
    <t>FIESTA</t>
  </si>
  <si>
    <t>FUSION</t>
  </si>
  <si>
    <t>KANGOO</t>
  </si>
  <si>
    <t>NEMO</t>
  </si>
  <si>
    <t>Twingo</t>
  </si>
  <si>
    <t>Nemo</t>
  </si>
  <si>
    <t>Renault</t>
  </si>
  <si>
    <t>Peugeot</t>
  </si>
  <si>
    <t>Audi</t>
  </si>
  <si>
    <t>A3</t>
  </si>
  <si>
    <t>126000</t>
  </si>
  <si>
    <t>Prochain CT</t>
  </si>
  <si>
    <t>Prochaine REV.</t>
  </si>
  <si>
    <t>DATE Facture</t>
  </si>
  <si>
    <t>TYPE</t>
  </si>
  <si>
    <t>DESCRIPTION</t>
  </si>
  <si>
    <t>INTERVENTIONS</t>
  </si>
  <si>
    <t>CT</t>
  </si>
  <si>
    <t>Révision</t>
  </si>
  <si>
    <t>Pneus</t>
  </si>
  <si>
    <t>Assurance</t>
  </si>
  <si>
    <t>Réparation</t>
  </si>
  <si>
    <t>OPTION DE TRI</t>
  </si>
  <si>
    <t>ENR. N°</t>
  </si>
  <si>
    <t>1 - Immat</t>
  </si>
  <si>
    <t>2 - Salarié</t>
  </si>
  <si>
    <t>IMMAT</t>
  </si>
  <si>
    <t>DATE Entretien</t>
  </si>
  <si>
    <t>Toyota</t>
  </si>
  <si>
    <t>Yaris</t>
  </si>
  <si>
    <t>Suzuki</t>
  </si>
  <si>
    <t>swift</t>
  </si>
  <si>
    <t>Prochaine Révision</t>
  </si>
  <si>
    <t>Marque</t>
  </si>
  <si>
    <t>Modèle</t>
  </si>
  <si>
    <t>PANNEAU DE CONTRÔLE</t>
  </si>
  <si>
    <t>blabla</t>
  </si>
  <si>
    <t>VOITURE</t>
  </si>
  <si>
    <t>toto</t>
  </si>
  <si>
    <t>dupond</t>
  </si>
  <si>
    <t>dupont</t>
  </si>
  <si>
    <t>durand</t>
  </si>
  <si>
    <t>martin</t>
  </si>
  <si>
    <t>juste</t>
  </si>
  <si>
    <t>A1</t>
  </si>
  <si>
    <t>ZZ-001-ZZ</t>
  </si>
  <si>
    <t>ZZ-002-ZZ</t>
  </si>
  <si>
    <t>ZZ-003-ZZ</t>
  </si>
  <si>
    <t>ZZ-004-ZZ</t>
  </si>
  <si>
    <t>ZZ-005-ZZ</t>
  </si>
  <si>
    <t>ZZ-006-ZZ</t>
  </si>
  <si>
    <t>123xxx1</t>
  </si>
  <si>
    <t>123xxx2</t>
  </si>
  <si>
    <t>123xxx3</t>
  </si>
  <si>
    <t>123xxx4</t>
  </si>
  <si>
    <t>123xxx5</t>
  </si>
  <si>
    <t>123xxx6</t>
  </si>
  <si>
    <t>Révision des 15 000 Kms</t>
  </si>
  <si>
    <t>tata</t>
  </si>
  <si>
    <t>titi</t>
  </si>
  <si>
    <t>durant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</si>
</sst>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_-* #,##0.00\ [$€-40C]_-;\-* #,##0.00\ [$€-40C]_-;_-* &quot;-&quot;??\ [$€-40C]_-;_-@_-"/>
    <numFmt numFmtId="165" formatCode="00000"/>
    <numFmt numFmtId="166" formatCode="[$-40C]mmmm\-yy;@"/>
    <numFmt numFmtId="167" formatCode="dd/mm/yy;@"/>
    <numFmt numFmtId="168" formatCode="General\ &quot;Km&quot;"/>
    <numFmt numFmtId="169" formatCode="[$-40C]mmm\-yy;@"/>
    <numFmt numFmtId="171" formatCode="[$-409]mmm\-yy;@"/>
    <numFmt numFmtId="173" formatCode="[$-40C]mmmm\ yyyy;@"/>
  </numFmts>
  <fonts count="1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indexed="8"/>
      <name val="Calibri"/>
      <family val="2"/>
    </font>
    <font>
      <b/>
      <sz val="11"/>
      <name val="Calibri"/>
      <family val="2"/>
    </font>
    <font>
      <b/>
      <sz val="11"/>
      <color indexed="9"/>
      <name val="Calibri"/>
      <family val="2"/>
    </font>
    <font>
      <sz val="11"/>
      <name val="Calibri"/>
      <family val="2"/>
    </font>
    <font>
      <sz val="11"/>
      <color rgb="FF000000"/>
      <name val="Calibri"/>
      <family val="2"/>
    </font>
    <font>
      <sz val="11"/>
      <color rgb="FF0061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9C6500"/>
      <name val="Calibri"/>
      <family val="2"/>
      <scheme val="minor"/>
    </font>
    <font>
      <b/>
      <u/>
      <sz val="18"/>
      <color indexed="9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2F2F2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5117038483843"/>
        <bgColor indexed="64"/>
      </patternFill>
    </fill>
  </fills>
  <borders count="39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slantDashDot">
        <color indexed="64"/>
      </left>
      <right/>
      <top style="slantDashDot">
        <color indexed="64"/>
      </top>
      <bottom/>
      <diagonal/>
    </border>
    <border>
      <left/>
      <right/>
      <top style="slantDashDot">
        <color indexed="64"/>
      </top>
      <bottom/>
      <diagonal/>
    </border>
    <border>
      <left/>
      <right style="slantDashDot">
        <color indexed="64"/>
      </right>
      <top style="slantDashDot">
        <color indexed="64"/>
      </top>
      <bottom/>
      <diagonal/>
    </border>
    <border>
      <left style="slantDashDot">
        <color indexed="63"/>
      </left>
      <right style="double">
        <color indexed="63"/>
      </right>
      <top/>
      <bottom/>
      <diagonal/>
    </border>
    <border>
      <left/>
      <right style="slantDashDot">
        <color indexed="64"/>
      </right>
      <top/>
      <bottom/>
      <diagonal/>
    </border>
    <border>
      <left style="slantDashDot">
        <color indexed="64"/>
      </left>
      <right/>
      <top/>
      <bottom/>
      <diagonal/>
    </border>
    <border>
      <left style="slantDashDot">
        <color indexed="64"/>
      </left>
      <right/>
      <top/>
      <bottom style="slantDashDot">
        <color indexed="64"/>
      </bottom>
      <diagonal/>
    </border>
    <border>
      <left/>
      <right/>
      <top/>
      <bottom style="slantDashDot">
        <color indexed="64"/>
      </bottom>
      <diagonal/>
    </border>
    <border>
      <left/>
      <right style="slantDashDot">
        <color indexed="64"/>
      </right>
      <top/>
      <bottom style="slantDashDot">
        <color indexed="64"/>
      </bottom>
      <diagonal/>
    </border>
    <border>
      <left style="double">
        <color indexed="63"/>
      </left>
      <right/>
      <top style="double">
        <color indexed="63"/>
      </top>
      <bottom style="double">
        <color indexed="63"/>
      </bottom>
      <diagonal/>
    </border>
    <border>
      <left/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63"/>
      </bottom>
      <diagonal/>
    </border>
    <border>
      <left style="double">
        <color indexed="57"/>
      </left>
      <right/>
      <top style="double">
        <color indexed="57"/>
      </top>
      <bottom style="double">
        <color indexed="57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57"/>
      </left>
      <right style="double">
        <color indexed="57"/>
      </right>
      <top style="double">
        <color indexed="57"/>
      </top>
      <bottom style="double">
        <color indexed="57"/>
      </bottom>
      <diagonal/>
    </border>
    <border>
      <left style="double">
        <color indexed="57"/>
      </left>
      <right/>
      <top/>
      <bottom style="double">
        <color indexed="57"/>
      </bottom>
      <diagonal/>
    </border>
    <border>
      <left/>
      <right/>
      <top style="double">
        <color indexed="57"/>
      </top>
      <bottom style="double">
        <color indexed="57"/>
      </bottom>
      <diagonal/>
    </border>
    <border>
      <left/>
      <right style="double">
        <color indexed="57"/>
      </right>
      <top style="double">
        <color indexed="57"/>
      </top>
      <bottom style="double">
        <color indexed="57"/>
      </bottom>
      <diagonal/>
    </border>
    <border>
      <left/>
      <right style="double">
        <color indexed="57"/>
      </right>
      <top/>
      <bottom style="double">
        <color indexed="57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 style="thin">
        <color rgb="FF7F7F7F"/>
      </right>
      <top style="medium">
        <color indexed="64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medium">
        <color indexed="64"/>
      </top>
      <bottom style="medium">
        <color indexed="64"/>
      </bottom>
      <diagonal/>
    </border>
    <border>
      <left style="thin">
        <color rgb="FF7F7F7F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57"/>
      </left>
      <right style="double">
        <color indexed="57"/>
      </right>
      <top/>
      <bottom style="double">
        <color indexed="57"/>
      </bottom>
      <diagonal/>
    </border>
    <border>
      <left style="double">
        <color indexed="57"/>
      </left>
      <right style="double">
        <color indexed="57"/>
      </right>
      <top style="double">
        <color indexed="57"/>
      </top>
      <bottom/>
      <diagonal/>
    </border>
    <border>
      <left style="double">
        <color indexed="57"/>
      </left>
      <right style="double">
        <color indexed="57"/>
      </right>
      <top/>
      <bottom/>
      <diagonal/>
    </border>
  </borders>
  <cellStyleXfs count="5">
    <xf numFmtId="0" fontId="0" fillId="0" borderId="0"/>
    <xf numFmtId="0" fontId="1" fillId="2" borderId="1" applyNumberFormat="0" applyAlignment="0" applyProtection="0"/>
    <xf numFmtId="0" fontId="7" fillId="6" borderId="0" applyNumberFormat="0" applyBorder="0" applyAlignment="0" applyProtection="0"/>
    <xf numFmtId="0" fontId="8" fillId="7" borderId="0" applyNumberFormat="0" applyBorder="0" applyAlignment="0" applyProtection="0"/>
    <xf numFmtId="0" fontId="9" fillId="8" borderId="14" applyNumberFormat="0" applyAlignment="0" applyProtection="0"/>
  </cellStyleXfs>
  <cellXfs count="121">
    <xf numFmtId="0" fontId="0" fillId="0" borderId="0" xfId="0"/>
    <xf numFmtId="0" fontId="0" fillId="0" borderId="0" xfId="0" applyFill="1" applyProtection="1">
      <protection locked="0"/>
    </xf>
    <xf numFmtId="0" fontId="0" fillId="0" borderId="0" xfId="0" applyFill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0" fillId="3" borderId="2" xfId="0" applyFill="1" applyBorder="1"/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0" fontId="2" fillId="3" borderId="0" xfId="0" applyFont="1" applyFill="1" applyBorder="1" applyAlignment="1">
      <alignment horizontal="center" vertical="center"/>
    </xf>
    <xf numFmtId="0" fontId="0" fillId="3" borderId="0" xfId="0" applyFill="1" applyBorder="1"/>
    <xf numFmtId="0" fontId="0" fillId="3" borderId="6" xfId="0" applyFill="1" applyBorder="1"/>
    <xf numFmtId="0" fontId="2" fillId="3" borderId="7" xfId="0" applyFont="1" applyFill="1" applyBorder="1" applyAlignment="1">
      <alignment horizontal="center" vertical="center"/>
    </xf>
    <xf numFmtId="0" fontId="0" fillId="3" borderId="7" xfId="0" applyFill="1" applyBorder="1"/>
    <xf numFmtId="0" fontId="0" fillId="3" borderId="0" xfId="0" applyFill="1" applyBorder="1" applyAlignment="1">
      <alignment horizontal="center"/>
    </xf>
    <xf numFmtId="0" fontId="3" fillId="4" borderId="1" xfId="1" applyFont="1" applyFill="1" applyAlignment="1" applyProtection="1">
      <alignment horizontal="center" vertical="center"/>
      <protection locked="0"/>
    </xf>
    <xf numFmtId="49" fontId="3" fillId="4" borderId="1" xfId="1" applyNumberFormat="1" applyFont="1" applyFill="1" applyAlignment="1" applyProtection="1">
      <alignment horizontal="center" vertical="center"/>
      <protection locked="0"/>
    </xf>
    <xf numFmtId="0" fontId="0" fillId="3" borderId="0" xfId="0" applyFill="1" applyBorder="1" applyAlignment="1">
      <alignment horizontal="center" vertical="center"/>
    </xf>
    <xf numFmtId="17" fontId="3" fillId="4" borderId="1" xfId="1" applyNumberFormat="1" applyFont="1" applyFill="1" applyAlignment="1" applyProtection="1">
      <alignment horizontal="center" vertical="center"/>
      <protection locked="0"/>
    </xf>
    <xf numFmtId="0" fontId="0" fillId="3" borderId="8" xfId="0" applyFill="1" applyBorder="1"/>
    <xf numFmtId="0" fontId="0" fillId="3" borderId="9" xfId="0" applyFill="1" applyBorder="1" applyAlignment="1">
      <alignment horizontal="center"/>
    </xf>
    <xf numFmtId="0" fontId="1" fillId="3" borderId="9" xfId="1" applyNumberFormat="1" applyFill="1" applyBorder="1" applyAlignment="1">
      <alignment horizontal="left"/>
    </xf>
    <xf numFmtId="0" fontId="0" fillId="3" borderId="9" xfId="0" applyFill="1" applyBorder="1"/>
    <xf numFmtId="0" fontId="0" fillId="3" borderId="10" xfId="0" applyFill="1" applyBorder="1"/>
    <xf numFmtId="0" fontId="0" fillId="0" borderId="0" xfId="0" applyFill="1" applyBorder="1"/>
    <xf numFmtId="164" fontId="1" fillId="0" borderId="0" xfId="1" applyNumberFormat="1" applyFill="1" applyBorder="1"/>
    <xf numFmtId="0" fontId="3" fillId="5" borderId="1" xfId="1" applyFont="1" applyFill="1" applyAlignment="1">
      <alignment horizontal="center" vertical="center"/>
    </xf>
    <xf numFmtId="165" fontId="3" fillId="5" borderId="1" xfId="1" applyNumberFormat="1" applyFont="1" applyFill="1" applyAlignment="1">
      <alignment horizontal="center" vertical="center"/>
    </xf>
    <xf numFmtId="166" fontId="3" fillId="5" borderId="1" xfId="1" applyNumberFormat="1" applyFont="1" applyFill="1" applyAlignment="1">
      <alignment horizontal="center" vertical="center"/>
    </xf>
    <xf numFmtId="0" fontId="0" fillId="0" borderId="0" xfId="0" applyProtection="1">
      <protection locked="0"/>
    </xf>
    <xf numFmtId="0" fontId="5" fillId="0" borderId="0" xfId="0" applyFont="1"/>
    <xf numFmtId="168" fontId="3" fillId="4" borderId="1" xfId="1" applyNumberFormat="1" applyFont="1" applyFill="1" applyAlignment="1" applyProtection="1">
      <alignment horizontal="center" vertical="center"/>
      <protection locked="0"/>
    </xf>
    <xf numFmtId="0" fontId="0" fillId="0" borderId="0" xfId="0" applyFill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166" fontId="0" fillId="0" borderId="0" xfId="0" applyNumberFormat="1"/>
    <xf numFmtId="166" fontId="3" fillId="5" borderId="1" xfId="1" applyNumberFormat="1" applyFont="1" applyFill="1" applyBorder="1" applyAlignment="1">
      <alignment horizontal="center" vertical="center"/>
    </xf>
    <xf numFmtId="166" fontId="4" fillId="4" borderId="11" xfId="1" applyNumberFormat="1" applyFont="1" applyFill="1" applyBorder="1" applyAlignment="1" applyProtection="1">
      <protection locked="0"/>
    </xf>
    <xf numFmtId="166" fontId="4" fillId="4" borderId="12" xfId="1" applyNumberFormat="1" applyFont="1" applyFill="1" applyBorder="1" applyAlignment="1" applyProtection="1">
      <protection locked="0"/>
    </xf>
    <xf numFmtId="0" fontId="1" fillId="2" borderId="1" xfId="1" applyAlignment="1">
      <alignment horizontal="center" vertical="center" wrapText="1"/>
    </xf>
    <xf numFmtId="0" fontId="1" fillId="2" borderId="1" xfId="1" applyAlignment="1"/>
    <xf numFmtId="0" fontId="4" fillId="4" borderId="11" xfId="1" applyFont="1" applyFill="1" applyBorder="1" applyAlignment="1" applyProtection="1">
      <protection locked="0"/>
    </xf>
    <xf numFmtId="0" fontId="4" fillId="4" borderId="12" xfId="1" applyFont="1" applyFill="1" applyBorder="1" applyAlignment="1" applyProtection="1">
      <protection locked="0"/>
    </xf>
    <xf numFmtId="165" fontId="4" fillId="4" borderId="11" xfId="1" applyNumberFormat="1" applyFont="1" applyFill="1" applyBorder="1" applyAlignment="1" applyProtection="1">
      <protection locked="0"/>
    </xf>
    <xf numFmtId="165" fontId="4" fillId="4" borderId="12" xfId="1" applyNumberFormat="1" applyFont="1" applyFill="1" applyBorder="1" applyAlignment="1" applyProtection="1">
      <protection locked="0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167" fontId="0" fillId="0" borderId="0" xfId="0" applyNumberFormat="1" applyAlignment="1">
      <alignment horizontal="center"/>
    </xf>
    <xf numFmtId="0" fontId="0" fillId="0" borderId="0" xfId="0" applyAlignment="1" applyProtection="1">
      <alignment horizontal="center" vertical="center"/>
      <protection locked="0"/>
    </xf>
    <xf numFmtId="167" fontId="0" fillId="0" borderId="0" xfId="0" applyNumberFormat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0" fontId="0" fillId="11" borderId="18" xfId="0" applyFill="1" applyBorder="1" applyAlignment="1">
      <alignment horizontal="center" vertical="center"/>
    </xf>
    <xf numFmtId="0" fontId="0" fillId="12" borderId="18" xfId="0" applyFill="1" applyBorder="1" applyAlignment="1">
      <alignment horizontal="center" vertical="center"/>
    </xf>
    <xf numFmtId="171" fontId="0" fillId="12" borderId="18" xfId="0" applyNumberFormat="1" applyFill="1" applyBorder="1" applyAlignment="1">
      <alignment horizontal="center" vertical="center"/>
    </xf>
    <xf numFmtId="0" fontId="5" fillId="13" borderId="19" xfId="0" applyFont="1" applyFill="1" applyBorder="1" applyAlignment="1">
      <alignment horizontal="center" vertical="center"/>
    </xf>
    <xf numFmtId="166" fontId="5" fillId="13" borderId="19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14" borderId="19" xfId="0" applyFont="1" applyFill="1" applyBorder="1" applyAlignment="1">
      <alignment horizontal="center" vertical="center"/>
    </xf>
    <xf numFmtId="166" fontId="5" fillId="14" borderId="19" xfId="0" applyNumberFormat="1" applyFont="1" applyFill="1" applyBorder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169" fontId="0" fillId="0" borderId="0" xfId="0" applyNumberFormat="1" applyFill="1" applyBorder="1" applyAlignment="1">
      <alignment horizontal="center" vertical="center"/>
    </xf>
    <xf numFmtId="49" fontId="0" fillId="0" borderId="0" xfId="0" applyNumberForma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0" fillId="0" borderId="0" xfId="0" applyNumberFormat="1"/>
    <xf numFmtId="49" fontId="0" fillId="0" borderId="0" xfId="0" applyNumberFormat="1" applyAlignment="1">
      <alignment horizontal="left" vertical="center"/>
    </xf>
    <xf numFmtId="0" fontId="3" fillId="5" borderId="1" xfId="1" applyNumberFormat="1" applyFont="1" applyFill="1" applyAlignment="1">
      <alignment horizontal="center" vertical="center"/>
    </xf>
    <xf numFmtId="0" fontId="7" fillId="6" borderId="17" xfId="2" applyBorder="1" applyAlignment="1">
      <alignment horizontal="center"/>
    </xf>
    <xf numFmtId="0" fontId="7" fillId="6" borderId="20" xfId="2" applyBorder="1" applyAlignment="1">
      <alignment horizontal="center"/>
    </xf>
    <xf numFmtId="173" fontId="12" fillId="7" borderId="20" xfId="3" applyNumberFormat="1" applyFont="1" applyBorder="1" applyAlignment="1">
      <alignment horizontal="center"/>
    </xf>
    <xf numFmtId="0" fontId="0" fillId="0" borderId="23" xfId="0" applyBorder="1" applyAlignment="1">
      <alignment horizontal="center"/>
    </xf>
    <xf numFmtId="0" fontId="7" fillId="6" borderId="17" xfId="2" applyBorder="1" applyAlignment="1">
      <alignment horizontal="center"/>
    </xf>
    <xf numFmtId="0" fontId="5" fillId="0" borderId="0" xfId="0" applyFont="1" applyFill="1" applyBorder="1"/>
    <xf numFmtId="0" fontId="0" fillId="0" borderId="0" xfId="0" applyBorder="1"/>
    <xf numFmtId="0" fontId="13" fillId="5" borderId="25" xfId="0" applyFont="1" applyFill="1" applyBorder="1" applyAlignment="1">
      <alignment horizontal="center" vertical="center"/>
    </xf>
    <xf numFmtId="0" fontId="13" fillId="0" borderId="26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0" fontId="13" fillId="0" borderId="28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29" xfId="0" applyFont="1" applyBorder="1" applyAlignment="1">
      <alignment horizontal="center" vertical="center"/>
    </xf>
    <xf numFmtId="0" fontId="0" fillId="5" borderId="28" xfId="0" applyFill="1" applyBorder="1"/>
    <xf numFmtId="0" fontId="0" fillId="5" borderId="0" xfId="0" applyFill="1" applyBorder="1"/>
    <xf numFmtId="0" fontId="0" fillId="5" borderId="29" xfId="0" applyFill="1" applyBorder="1"/>
    <xf numFmtId="0" fontId="0" fillId="5" borderId="30" xfId="0" applyFill="1" applyBorder="1"/>
    <xf numFmtId="0" fontId="0" fillId="5" borderId="31" xfId="0" applyFill="1" applyBorder="1"/>
    <xf numFmtId="0" fontId="0" fillId="5" borderId="32" xfId="0" applyFill="1" applyBorder="1"/>
    <xf numFmtId="0" fontId="2" fillId="3" borderId="16" xfId="0" applyFont="1" applyFill="1" applyBorder="1" applyAlignment="1">
      <alignment horizontal="center" vertical="center"/>
    </xf>
    <xf numFmtId="0" fontId="5" fillId="3" borderId="13" xfId="1" applyFont="1" applyFill="1" applyBorder="1" applyAlignment="1">
      <alignment horizontal="center" vertical="center"/>
    </xf>
    <xf numFmtId="0" fontId="11" fillId="3" borderId="13" xfId="1" applyNumberFormat="1" applyFont="1" applyFill="1" applyBorder="1" applyAlignment="1" applyProtection="1">
      <alignment horizontal="center" vertical="center"/>
      <protection locked="0"/>
    </xf>
    <xf numFmtId="0" fontId="10" fillId="3" borderId="0" xfId="0" applyFont="1" applyFill="1" applyBorder="1" applyAlignment="1">
      <alignment horizontal="center"/>
    </xf>
    <xf numFmtId="0" fontId="10" fillId="3" borderId="0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1" fillId="0" borderId="15" xfId="0" applyFont="1" applyBorder="1" applyAlignment="1">
      <alignment horizontal="left" vertical="center"/>
    </xf>
    <xf numFmtId="0" fontId="11" fillId="0" borderId="12" xfId="0" applyFont="1" applyBorder="1" applyAlignment="1">
      <alignment horizontal="left" vertical="center"/>
    </xf>
    <xf numFmtId="168" fontId="11" fillId="10" borderId="11" xfId="1" applyNumberFormat="1" applyFont="1" applyFill="1" applyBorder="1" applyAlignment="1" applyProtection="1">
      <alignment horizontal="left" vertical="center"/>
      <protection locked="0"/>
    </xf>
    <xf numFmtId="167" fontId="11" fillId="10" borderId="13" xfId="1" applyNumberFormat="1" applyFont="1" applyFill="1" applyBorder="1" applyAlignment="1" applyProtection="1">
      <alignment horizontal="center" vertical="center"/>
      <protection locked="0"/>
    </xf>
    <xf numFmtId="3" fontId="11" fillId="10" borderId="13" xfId="1" applyNumberFormat="1" applyFont="1" applyFill="1" applyBorder="1" applyAlignment="1" applyProtection="1">
      <alignment horizontal="center" vertical="center"/>
      <protection locked="0"/>
    </xf>
    <xf numFmtId="49" fontId="0" fillId="0" borderId="0" xfId="0" applyNumberFormat="1" applyAlignment="1">
      <alignment horizontal="center"/>
    </xf>
    <xf numFmtId="0" fontId="9" fillId="9" borderId="33" xfId="4" applyFill="1" applyBorder="1" applyAlignment="1" applyProtection="1">
      <alignment horizontal="center"/>
      <protection locked="0"/>
    </xf>
    <xf numFmtId="0" fontId="9" fillId="9" borderId="34" xfId="4" applyFill="1" applyBorder="1" applyAlignment="1">
      <alignment horizontal="center"/>
    </xf>
    <xf numFmtId="0" fontId="9" fillId="9" borderId="34" xfId="4" applyFill="1" applyBorder="1" applyAlignment="1">
      <alignment horizontal="center" vertical="center"/>
    </xf>
    <xf numFmtId="0" fontId="9" fillId="9" borderId="35" xfId="4" applyFill="1" applyBorder="1" applyAlignment="1">
      <alignment horizontal="center" vertical="center"/>
    </xf>
    <xf numFmtId="0" fontId="7" fillId="6" borderId="36" xfId="2" applyBorder="1" applyAlignment="1">
      <alignment horizontal="center"/>
    </xf>
    <xf numFmtId="0" fontId="0" fillId="0" borderId="22" xfId="0" applyBorder="1" applyAlignment="1">
      <alignment horizontal="center"/>
    </xf>
    <xf numFmtId="0" fontId="7" fillId="9" borderId="37" xfId="2" applyFill="1" applyBorder="1" applyAlignment="1">
      <alignment horizontal="center"/>
    </xf>
    <xf numFmtId="0" fontId="7" fillId="9" borderId="38" xfId="2" applyFill="1" applyBorder="1" applyAlignment="1">
      <alignment horizontal="center"/>
    </xf>
    <xf numFmtId="0" fontId="7" fillId="9" borderId="21" xfId="2" applyFill="1" applyBorder="1" applyAlignment="1">
      <alignment horizontal="center"/>
    </xf>
    <xf numFmtId="0" fontId="7" fillId="9" borderId="22" xfId="2" applyFill="1" applyBorder="1" applyAlignment="1">
      <alignment horizontal="center"/>
    </xf>
    <xf numFmtId="173" fontId="12" fillId="9" borderId="22" xfId="3" applyNumberFormat="1" applyFont="1" applyFill="1" applyBorder="1" applyAlignment="1">
      <alignment horizontal="center"/>
    </xf>
    <xf numFmtId="0" fontId="7" fillId="9" borderId="24" xfId="2" applyFill="1" applyBorder="1" applyAlignment="1">
      <alignment horizontal="center"/>
    </xf>
    <xf numFmtId="0" fontId="11" fillId="9" borderId="37" xfId="2" applyFont="1" applyFill="1" applyBorder="1" applyAlignment="1">
      <alignment horizontal="center"/>
    </xf>
  </cellXfs>
  <cellStyles count="5">
    <cellStyle name="Calcul" xfId="4" builtinId="22"/>
    <cellStyle name="Neutre" xfId="3" builtinId="28"/>
    <cellStyle name="Normal" xfId="0" builtinId="0"/>
    <cellStyle name="Satisfaisant" xfId="2" builtinId="26"/>
    <cellStyle name="Vérification" xfId="1" builtinId="23"/>
  </cellStyles>
  <dxfs count="0"/>
  <tableStyles count="0" defaultTableStyle="TableStyleMedium2" defaultPivotStyle="PivotStyleLight16"/>
  <colors>
    <mruColors>
      <color rgb="FFFF990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Drop" dropStyle="combo" dx="16" fmlaLink="param_no_parc" fmlaRange="PARC_immat" noThreeD="1" val="0"/>
</file>

<file path=xl/ctrlProps/ctrlProp3.xml><?xml version="1.0" encoding="utf-8"?>
<formControlPr xmlns="http://schemas.microsoft.com/office/spreadsheetml/2009/9/main" objectType="Drop" dropStyle="combo" dx="16" fmlaLink="param_no_parc" fmlaRange="PARC_salarié" noThreeD="1" val="0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Drop" dropStyle="combo" dx="16" fmlaLink="param_no_parc" fmlaRange="PARC_immat" noThreeD="1" val="0"/>
</file>

<file path=xl/ctrlProps/ctrlProp7.xml><?xml version="1.0" encoding="utf-8"?>
<formControlPr xmlns="http://schemas.microsoft.com/office/spreadsheetml/2009/9/main" objectType="Drop" dropStyle="combo" dx="16" fmlaLink="param_no_parc" fmlaRange="PARC_salarié" noThreeD="1" val="0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Drop" dropStyle="combo" dx="16" fmlaLink="param_no_parc" fmlaRange="PARC_immat" noThreeD="1" val="0"/>
</file>

<file path=xl/ctrlProps/ctrlProp11.xml><?xml version="1.0" encoding="utf-8"?>
<formControlPr xmlns="http://schemas.microsoft.com/office/spreadsheetml/2009/9/main" objectType="Drop" dropStyle="combo" dx="16" fmlaLink="param_no_parc" fmlaRange="PARC_salarié" noThreeD="1" val="0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</xdr:colOff>
      <xdr:row>2</xdr:row>
      <xdr:rowOff>180975</xdr:rowOff>
    </xdr:from>
    <xdr:to>
      <xdr:col>5</xdr:col>
      <xdr:colOff>1</xdr:colOff>
      <xdr:row>16</xdr:row>
      <xdr:rowOff>76201</xdr:rowOff>
    </xdr:to>
    <xdr:sp macro="" textlink="">
      <xdr:nvSpPr>
        <xdr:cNvPr id="2" name="ZoneTexte 1"/>
        <xdr:cNvSpPr txBox="1"/>
      </xdr:nvSpPr>
      <xdr:spPr>
        <a:xfrm>
          <a:off x="762001" y="561975"/>
          <a:ext cx="3048000" cy="2562226"/>
        </a:xfrm>
        <a:prstGeom prst="rect">
          <a:avLst/>
        </a:prstGeom>
        <a:solidFill>
          <a:schemeClr val="bg1">
            <a:lumMod val="50000"/>
          </a:schemeClr>
        </a:solidFill>
        <a:ln>
          <a:solidFill>
            <a:schemeClr val="tx1"/>
          </a:solidFill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l"/>
          <a:r>
            <a:rPr lang="fr-FR" sz="1600" u="sng">
              <a:solidFill>
                <a:schemeClr val="bg1"/>
              </a:solidFill>
            </a:rPr>
            <a:t>La saisie d'une</a:t>
          </a:r>
          <a:r>
            <a:rPr lang="fr-FR" sz="1600" u="sng" baseline="0">
              <a:solidFill>
                <a:schemeClr val="bg1"/>
              </a:solidFill>
            </a:rPr>
            <a:t> note de frais </a:t>
          </a:r>
          <a:r>
            <a:rPr lang="fr-FR" sz="1600" u="sng">
              <a:solidFill>
                <a:schemeClr val="bg1"/>
              </a:solidFill>
            </a:rPr>
            <a:t>:</a:t>
          </a:r>
        </a:p>
        <a:p>
          <a:pPr algn="l"/>
          <a:endParaRPr lang="fr-FR" sz="1100">
            <a:solidFill>
              <a:schemeClr val="bg1"/>
            </a:solidFill>
          </a:endParaRPr>
        </a:p>
        <a:p>
          <a:pPr algn="l"/>
          <a:r>
            <a:rPr lang="fr-FR" sz="1100">
              <a:solidFill>
                <a:schemeClr val="bg1"/>
              </a:solidFill>
            </a:rPr>
            <a:t>1 -</a:t>
          </a:r>
          <a:endParaRPr lang="fr-FR" sz="1100" baseline="0">
            <a:solidFill>
              <a:schemeClr val="bg1"/>
            </a:solidFill>
          </a:endParaRPr>
        </a:p>
      </xdr:txBody>
    </xdr:sp>
    <xdr:clientData/>
  </xdr:twoCellAnchor>
  <xdr:twoCellAnchor>
    <xdr:from>
      <xdr:col>5</xdr:col>
      <xdr:colOff>1</xdr:colOff>
      <xdr:row>2</xdr:row>
      <xdr:rowOff>180976</xdr:rowOff>
    </xdr:from>
    <xdr:to>
      <xdr:col>9</xdr:col>
      <xdr:colOff>0</xdr:colOff>
      <xdr:row>16</xdr:row>
      <xdr:rowOff>76200</xdr:rowOff>
    </xdr:to>
    <xdr:sp macro="" textlink="">
      <xdr:nvSpPr>
        <xdr:cNvPr id="3" name="ZoneTexte 2"/>
        <xdr:cNvSpPr txBox="1"/>
      </xdr:nvSpPr>
      <xdr:spPr>
        <a:xfrm>
          <a:off x="3810001" y="561976"/>
          <a:ext cx="3047999" cy="2562224"/>
        </a:xfrm>
        <a:prstGeom prst="rect">
          <a:avLst/>
        </a:prstGeom>
        <a:solidFill>
          <a:schemeClr val="bg1">
            <a:lumMod val="50000"/>
          </a:schemeClr>
        </a:solidFill>
        <a:ln>
          <a:solidFill>
            <a:schemeClr val="tx1"/>
          </a:solidFill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600" u="sng" baseline="0">
              <a:solidFill>
                <a:schemeClr val="bg1"/>
              </a:solidFill>
              <a:latin typeface="+mn-lt"/>
              <a:ea typeface="+mn-ea"/>
              <a:cs typeface="+mn-cs"/>
            </a:rPr>
            <a:t>Pour la facture :</a:t>
          </a:r>
          <a:endParaRPr lang="fr-FR" sz="1600">
            <a:solidFill>
              <a:schemeClr val="bg1"/>
            </a:solidFill>
          </a:endParaRPr>
        </a:p>
        <a:p>
          <a:pPr fontAlgn="base"/>
          <a:endParaRPr lang="fr-FR" sz="1100" u="sng" baseline="0">
            <a:solidFill>
              <a:schemeClr val="bg1"/>
            </a:solidFill>
            <a:latin typeface="+mn-lt"/>
            <a:ea typeface="+mn-ea"/>
            <a:cs typeface="+mn-cs"/>
          </a:endParaRPr>
        </a:p>
        <a:p>
          <a:r>
            <a:rPr lang="fr-FR" sz="1100">
              <a:solidFill>
                <a:schemeClr val="bg1"/>
              </a:solidFill>
              <a:latin typeface="+mn-lt"/>
              <a:ea typeface="+mn-ea"/>
              <a:cs typeface="+mn-cs"/>
            </a:rPr>
            <a:t>1 -</a:t>
          </a:r>
          <a:endParaRPr lang="fr-FR" sz="1100">
            <a:solidFill>
              <a:schemeClr val="bg1"/>
            </a:solidFill>
          </a:endParaRPr>
        </a:p>
      </xdr:txBody>
    </xdr:sp>
    <xdr:clientData/>
  </xdr:twoCellAnchor>
  <xdr:twoCellAnchor>
    <xdr:from>
      <xdr:col>1</xdr:col>
      <xdr:colOff>0</xdr:colOff>
      <xdr:row>0</xdr:row>
      <xdr:rowOff>133350</xdr:rowOff>
    </xdr:from>
    <xdr:to>
      <xdr:col>9</xdr:col>
      <xdr:colOff>0</xdr:colOff>
      <xdr:row>2</xdr:row>
      <xdr:rowOff>180975</xdr:rowOff>
    </xdr:to>
    <xdr:sp macro="" textlink="">
      <xdr:nvSpPr>
        <xdr:cNvPr id="4" name="ZoneTexte 3"/>
        <xdr:cNvSpPr txBox="1"/>
      </xdr:nvSpPr>
      <xdr:spPr>
        <a:xfrm>
          <a:off x="762000" y="133350"/>
          <a:ext cx="6096000" cy="428625"/>
        </a:xfrm>
        <a:prstGeom prst="rect">
          <a:avLst/>
        </a:prstGeom>
        <a:solidFill>
          <a:schemeClr val="bg1">
            <a:lumMod val="50000"/>
          </a:schemeClr>
        </a:solidFill>
        <a:ln>
          <a:solidFill>
            <a:schemeClr val="tx1"/>
          </a:solidFill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1800" b="1" u="sng">
              <a:solidFill>
                <a:schemeClr val="bg1"/>
              </a:solidFill>
            </a:rPr>
            <a:t>PROCEDURE</a:t>
          </a:r>
        </a:p>
      </xdr:txBody>
    </xdr:sp>
    <xdr:clientData/>
  </xdr:twoCellAnchor>
  <xdr:twoCellAnchor>
    <xdr:from>
      <xdr:col>9</xdr:col>
      <xdr:colOff>152400</xdr:colOff>
      <xdr:row>2</xdr:row>
      <xdr:rowOff>180975</xdr:rowOff>
    </xdr:from>
    <xdr:to>
      <xdr:col>14</xdr:col>
      <xdr:colOff>428625</xdr:colOff>
      <xdr:row>23</xdr:row>
      <xdr:rowOff>0</xdr:rowOff>
    </xdr:to>
    <xdr:sp macro="" textlink="">
      <xdr:nvSpPr>
        <xdr:cNvPr id="9" name="ZoneTexte 8"/>
        <xdr:cNvSpPr txBox="1"/>
      </xdr:nvSpPr>
      <xdr:spPr>
        <a:xfrm>
          <a:off x="7010400" y="561975"/>
          <a:ext cx="3190875" cy="3848100"/>
        </a:xfrm>
        <a:prstGeom prst="rect">
          <a:avLst/>
        </a:prstGeom>
        <a:solidFill>
          <a:schemeClr val="bg1">
            <a:lumMod val="50000"/>
          </a:schemeClr>
        </a:solidFill>
        <a:ln w="2857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600" u="sng">
              <a:solidFill>
                <a:schemeClr val="bg1"/>
              </a:solidFill>
            </a:rPr>
            <a:t>Pour une nouvelle</a:t>
          </a:r>
          <a:r>
            <a:rPr lang="fr-FR" sz="1600" u="sng" baseline="0">
              <a:solidFill>
                <a:schemeClr val="bg1"/>
              </a:solidFill>
            </a:rPr>
            <a:t> voiture :</a:t>
          </a:r>
        </a:p>
        <a:p>
          <a:endParaRPr lang="fr-FR" sz="1100" baseline="0"/>
        </a:p>
        <a:p>
          <a:r>
            <a:rPr lang="fr-FR" sz="1100" baseline="0">
              <a:solidFill>
                <a:schemeClr val="bg1"/>
              </a:solidFill>
            </a:rPr>
            <a:t>1 - </a:t>
          </a:r>
        </a:p>
        <a:p>
          <a:endParaRPr lang="fr-FR" sz="1600" u="sng" baseline="0">
            <a:solidFill>
              <a:schemeClr val="bg1"/>
            </a:solidFill>
          </a:endParaRPr>
        </a:p>
        <a:p>
          <a:r>
            <a:rPr lang="fr-FR" sz="1600" u="sng" baseline="0">
              <a:solidFill>
                <a:schemeClr val="bg1"/>
              </a:solidFill>
            </a:rPr>
            <a:t>Pour supprimer ou Modifier :</a:t>
          </a:r>
        </a:p>
        <a:p>
          <a:endParaRPr lang="fr-FR" sz="1100" baseline="0">
            <a:solidFill>
              <a:schemeClr val="bg1"/>
            </a:solidFill>
          </a:endParaRPr>
        </a:p>
        <a:p>
          <a:r>
            <a:rPr lang="fr-FR" sz="1100">
              <a:solidFill>
                <a:schemeClr val="bg1"/>
              </a:solidFill>
            </a:rPr>
            <a:t>1 - </a:t>
          </a:r>
          <a:endParaRPr lang="fr-FR" sz="1100" i="1">
            <a:solidFill>
              <a:schemeClr val="bg1"/>
            </a:solidFill>
          </a:endParaRPr>
        </a:p>
      </xdr:txBody>
    </xdr:sp>
    <xdr:clientData/>
  </xdr:twoCellAnchor>
  <xdr:twoCellAnchor>
    <xdr:from>
      <xdr:col>9</xdr:col>
      <xdr:colOff>152400</xdr:colOff>
      <xdr:row>0</xdr:row>
      <xdr:rowOff>133350</xdr:rowOff>
    </xdr:from>
    <xdr:to>
      <xdr:col>14</xdr:col>
      <xdr:colOff>428625</xdr:colOff>
      <xdr:row>2</xdr:row>
      <xdr:rowOff>180975</xdr:rowOff>
    </xdr:to>
    <xdr:sp macro="" textlink="">
      <xdr:nvSpPr>
        <xdr:cNvPr id="10" name="ZoneTexte 9"/>
        <xdr:cNvSpPr txBox="1"/>
      </xdr:nvSpPr>
      <xdr:spPr>
        <a:xfrm>
          <a:off x="7010400" y="133350"/>
          <a:ext cx="3190875" cy="428625"/>
        </a:xfrm>
        <a:prstGeom prst="rect">
          <a:avLst/>
        </a:prstGeom>
        <a:solidFill>
          <a:schemeClr val="bg1">
            <a:lumMod val="50000"/>
          </a:schemeClr>
        </a:solidFill>
        <a:ln w="28575" cmpd="sng">
          <a:solidFill>
            <a:schemeClr val="tx1">
              <a:lumMod val="95000"/>
              <a:lumOff val="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1800" u="sng">
              <a:solidFill>
                <a:schemeClr val="bg1"/>
              </a:solidFill>
            </a:rPr>
            <a:t>GESTION DES VOITURES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2</xdr:row>
      <xdr:rowOff>0</xdr:rowOff>
    </xdr:from>
    <xdr:to>
      <xdr:col>10</xdr:col>
      <xdr:colOff>573074</xdr:colOff>
      <xdr:row>5</xdr:row>
      <xdr:rowOff>1574</xdr:rowOff>
    </xdr:to>
    <xdr:pic macro="[0]!MàJ_ct_rév"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82150" y="381000"/>
          <a:ext cx="573074" cy="57307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533400</xdr:colOff>
          <xdr:row>4</xdr:row>
          <xdr:rowOff>161925</xdr:rowOff>
        </xdr:from>
        <xdr:to>
          <xdr:col>6</xdr:col>
          <xdr:colOff>419100</xdr:colOff>
          <xdr:row>6</xdr:row>
          <xdr:rowOff>104775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ENREGISTRER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638175</xdr:colOff>
          <xdr:row>21</xdr:row>
          <xdr:rowOff>114300</xdr:rowOff>
        </xdr:from>
        <xdr:to>
          <xdr:col>6</xdr:col>
          <xdr:colOff>123825</xdr:colOff>
          <xdr:row>22</xdr:row>
          <xdr:rowOff>190500</xdr:rowOff>
        </xdr:to>
        <xdr:sp macro="" textlink="">
          <xdr:nvSpPr>
            <xdr:cNvPr id="2051" name="Drop Dow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638175</xdr:colOff>
          <xdr:row>20</xdr:row>
          <xdr:rowOff>0</xdr:rowOff>
        </xdr:from>
        <xdr:to>
          <xdr:col>6</xdr:col>
          <xdr:colOff>114300</xdr:colOff>
          <xdr:row>21</xdr:row>
          <xdr:rowOff>76200</xdr:rowOff>
        </xdr:to>
        <xdr:sp macro="" textlink="">
          <xdr:nvSpPr>
            <xdr:cNvPr id="2054" name="Drop Down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495300</xdr:colOff>
          <xdr:row>32</xdr:row>
          <xdr:rowOff>104775</xdr:rowOff>
        </xdr:from>
        <xdr:to>
          <xdr:col>3</xdr:col>
          <xdr:colOff>1009650</xdr:colOff>
          <xdr:row>34</xdr:row>
          <xdr:rowOff>47625</xdr:rowOff>
        </xdr:to>
        <xdr:sp macro="" textlink="">
          <xdr:nvSpPr>
            <xdr:cNvPr id="2055" name="Button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1266825</xdr:colOff>
          <xdr:row>32</xdr:row>
          <xdr:rowOff>95250</xdr:rowOff>
        </xdr:from>
        <xdr:to>
          <xdr:col>6</xdr:col>
          <xdr:colOff>47625</xdr:colOff>
          <xdr:row>34</xdr:row>
          <xdr:rowOff>38100</xdr:rowOff>
        </xdr:to>
        <xdr:sp macro="" textlink="">
          <xdr:nvSpPr>
            <xdr:cNvPr id="2056" name="Button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MODIFIER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581025</xdr:colOff>
          <xdr:row>4</xdr:row>
          <xdr:rowOff>161924</xdr:rowOff>
        </xdr:from>
        <xdr:to>
          <xdr:col>3</xdr:col>
          <xdr:colOff>504825</xdr:colOff>
          <xdr:row>6</xdr:row>
          <xdr:rowOff>9524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552449</xdr:colOff>
          <xdr:row>4</xdr:row>
          <xdr:rowOff>171450</xdr:rowOff>
        </xdr:from>
        <xdr:to>
          <xdr:col>5</xdr:col>
          <xdr:colOff>752474</xdr:colOff>
          <xdr:row>6</xdr:row>
          <xdr:rowOff>19050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123825</xdr:colOff>
          <xdr:row>8</xdr:row>
          <xdr:rowOff>85725</xdr:rowOff>
        </xdr:from>
        <xdr:to>
          <xdr:col>8</xdr:col>
          <xdr:colOff>771525</xdr:colOff>
          <xdr:row>10</xdr:row>
          <xdr:rowOff>47625</xdr:rowOff>
        </xdr:to>
        <xdr:sp macro="" textlink="">
          <xdr:nvSpPr>
            <xdr:cNvPr id="3082" name="Button 10" hidden="1">
              <a:extLst>
                <a:ext uri="{63B3BB69-23CF-44E3-9099-C40C66FF867C}">
                  <a14:compatExt spid="_x0000_s3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ENREGISTRER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123825</xdr:colOff>
          <xdr:row>10</xdr:row>
          <xdr:rowOff>152400</xdr:rowOff>
        </xdr:from>
        <xdr:to>
          <xdr:col>8</xdr:col>
          <xdr:colOff>771525</xdr:colOff>
          <xdr:row>12</xdr:row>
          <xdr:rowOff>114300</xdr:rowOff>
        </xdr:to>
        <xdr:sp macro="" textlink="">
          <xdr:nvSpPr>
            <xdr:cNvPr id="3085" name="Button 13" hidden="1">
              <a:extLst>
                <a:ext uri="{63B3BB69-23CF-44E3-9099-C40C66FF867C}">
                  <a14:compatExt spid="_x0000_s3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CONSULTER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1276349</xdr:colOff>
      <xdr:row>0</xdr:row>
      <xdr:rowOff>180975</xdr:rowOff>
    </xdr:from>
    <xdr:to>
      <xdr:col>5</xdr:col>
      <xdr:colOff>2524125</xdr:colOff>
      <xdr:row>3</xdr:row>
      <xdr:rowOff>9525</xdr:rowOff>
    </xdr:to>
    <xdr:pic>
      <xdr:nvPicPr>
        <xdr:cNvPr id="3" name="Image 2" descr="afficher tout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486399" y="180975"/>
          <a:ext cx="1247776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1</xdr:row>
          <xdr:rowOff>9525</xdr:rowOff>
        </xdr:from>
        <xdr:to>
          <xdr:col>4</xdr:col>
          <xdr:colOff>0</xdr:colOff>
          <xdr:row>2</xdr:row>
          <xdr:rowOff>200025</xdr:rowOff>
        </xdr:to>
        <xdr:grpSp>
          <xdr:nvGrpSpPr>
            <xdr:cNvPr id="8" name="Groupe 7"/>
            <xdr:cNvGrpSpPr/>
          </xdr:nvGrpSpPr>
          <xdr:grpSpPr>
            <a:xfrm>
              <a:off x="2447925" y="219075"/>
              <a:ext cx="1190625" cy="400050"/>
              <a:chOff x="2933700" y="219075"/>
              <a:chExt cx="1476375" cy="400050"/>
            </a:xfrm>
          </xdr:grpSpPr>
          <xdr:sp macro="" textlink="">
            <xdr:nvSpPr>
              <xdr:cNvPr id="5123" name="Drop Down 3" hidden="1">
                <a:extLst>
                  <a:ext uri="{63B3BB69-23CF-44E3-9099-C40C66FF867C}">
                    <a14:compatExt spid="_x0000_s5123"/>
                  </a:ext>
                </a:extLst>
              </xdr:cNvPr>
              <xdr:cNvSpPr/>
            </xdr:nvSpPr>
            <xdr:spPr>
              <a:xfrm>
                <a:off x="2933700" y="219075"/>
                <a:ext cx="1476375" cy="190500"/>
              </a:xfrm>
              <a:prstGeom prst="rect">
                <a:avLst/>
              </a:prstGeom>
            </xdr:spPr>
          </xdr:sp>
          <xdr:sp macro="" textlink="">
            <xdr:nvSpPr>
              <xdr:cNvPr id="5124" name="Drop Down 4" hidden="1">
                <a:extLst>
                  <a:ext uri="{63B3BB69-23CF-44E3-9099-C40C66FF867C}">
                    <a14:compatExt spid="_x0000_s5124"/>
                  </a:ext>
                </a:extLst>
              </xdr:cNvPr>
              <xdr:cNvSpPr/>
            </xdr:nvSpPr>
            <xdr:spPr>
              <a:xfrm>
                <a:off x="2933700" y="428625"/>
                <a:ext cx="1471613" cy="190500"/>
              </a:xfrm>
              <a:prstGeom prst="rect">
                <a:avLst/>
              </a:prstGeom>
            </xdr:spPr>
          </xdr:sp>
        </xdr:grp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%5bADMR%5d/note%20de%20frais%20b&#233;n&#233;voles_v2.0b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BENEVOLES"/>
      <sheetName val="NOTE DE FRAIS"/>
      <sheetName val="FACTURE"/>
      <sheetName val="BDD"/>
      <sheetName val="ADRESSES"/>
      <sheetName val="LISTES"/>
      <sheetName val="PARAMETRES"/>
    </sheetNames>
    <sheetDataSet>
      <sheetData sheetId="0" refreshError="1"/>
      <sheetData sheetId="1" refreshError="1"/>
      <sheetData sheetId="2" refreshError="1"/>
      <sheetData sheetId="3">
        <row r="2">
          <cell r="A2" t="str">
            <v>4ème Trismestre 2013</v>
          </cell>
        </row>
        <row r="9">
          <cell r="D9" t="str">
            <v>BEBIN Patrick</v>
          </cell>
        </row>
      </sheetData>
      <sheetData sheetId="4" refreshError="1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9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8.xml"/><Relationship Id="rId5" Type="http://schemas.openxmlformats.org/officeDocument/2006/relationships/ctrlProp" Target="../ctrlProps/ctrlProp7.xml"/><Relationship Id="rId4" Type="http://schemas.openxmlformats.org/officeDocument/2006/relationships/ctrlProp" Target="../ctrlProps/ctrlProp6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0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5.xml"/><Relationship Id="rId4" Type="http://schemas.openxmlformats.org/officeDocument/2006/relationships/ctrlProp" Target="../ctrlProps/ctrlProp1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</sheetPr>
  <dimension ref="B2:N24"/>
  <sheetViews>
    <sheetView showGridLines="0" workbookViewId="0"/>
  </sheetViews>
  <sheetFormatPr baseColWidth="10" defaultRowHeight="15" x14ac:dyDescent="0.25"/>
  <sheetData>
    <row r="2" spans="10:14" x14ac:dyDescent="0.25">
      <c r="L2" s="77"/>
      <c r="M2" s="77"/>
      <c r="N2" s="77"/>
    </row>
    <row r="3" spans="10:14" x14ac:dyDescent="0.25">
      <c r="L3" s="77"/>
      <c r="M3" s="77"/>
      <c r="N3" s="77"/>
    </row>
    <row r="4" spans="10:14" x14ac:dyDescent="0.25">
      <c r="L4" s="77"/>
      <c r="M4" s="77"/>
      <c r="N4" s="77"/>
    </row>
    <row r="5" spans="10:14" x14ac:dyDescent="0.25">
      <c r="L5" s="77"/>
      <c r="M5" s="77"/>
      <c r="N5" s="77"/>
    </row>
    <row r="6" spans="10:14" x14ac:dyDescent="0.25">
      <c r="L6" s="77"/>
      <c r="M6" s="77"/>
      <c r="N6" s="77"/>
    </row>
    <row r="7" spans="10:14" x14ac:dyDescent="0.25">
      <c r="L7" s="77"/>
      <c r="M7" s="77"/>
      <c r="N7" s="77"/>
    </row>
    <row r="8" spans="10:14" x14ac:dyDescent="0.25">
      <c r="L8" s="77"/>
      <c r="M8" s="77"/>
      <c r="N8" s="77"/>
    </row>
    <row r="9" spans="10:14" x14ac:dyDescent="0.25">
      <c r="L9" s="77"/>
      <c r="M9" s="77"/>
      <c r="N9" s="77"/>
    </row>
    <row r="10" spans="10:14" x14ac:dyDescent="0.25">
      <c r="J10" s="23"/>
      <c r="K10" s="23"/>
      <c r="L10" s="23"/>
      <c r="M10" s="23"/>
      <c r="N10" s="78"/>
    </row>
    <row r="11" spans="10:14" x14ac:dyDescent="0.25">
      <c r="J11" s="23"/>
      <c r="K11" s="23"/>
      <c r="L11" s="23"/>
      <c r="M11" s="23"/>
      <c r="N11" s="78"/>
    </row>
    <row r="17" spans="2:9" ht="15.75" thickBot="1" x14ac:dyDescent="0.3"/>
    <row r="18" spans="2:9" ht="15.75" thickTop="1" x14ac:dyDescent="0.25">
      <c r="B18" s="79" t="s">
        <v>64</v>
      </c>
      <c r="C18" s="80"/>
      <c r="D18" s="80"/>
      <c r="E18" s="80"/>
      <c r="F18" s="80"/>
      <c r="G18" s="80"/>
      <c r="H18" s="80"/>
      <c r="I18" s="81"/>
    </row>
    <row r="19" spans="2:9" x14ac:dyDescent="0.25">
      <c r="B19" s="82"/>
      <c r="C19" s="83"/>
      <c r="D19" s="83"/>
      <c r="E19" s="83"/>
      <c r="F19" s="83"/>
      <c r="G19" s="83"/>
      <c r="H19" s="83"/>
      <c r="I19" s="84"/>
    </row>
    <row r="20" spans="2:9" x14ac:dyDescent="0.25">
      <c r="B20" s="85"/>
      <c r="C20" s="86"/>
      <c r="D20" s="86"/>
      <c r="E20" s="86"/>
      <c r="F20" s="86"/>
      <c r="G20" s="86"/>
      <c r="H20" s="86"/>
      <c r="I20" s="87"/>
    </row>
    <row r="21" spans="2:9" x14ac:dyDescent="0.25">
      <c r="B21" s="85"/>
      <c r="C21" s="86"/>
      <c r="D21" s="86"/>
      <c r="E21" s="86"/>
      <c r="F21" s="86"/>
      <c r="G21" s="86"/>
      <c r="H21" s="86"/>
      <c r="I21" s="87"/>
    </row>
    <row r="22" spans="2:9" x14ac:dyDescent="0.25">
      <c r="B22" s="85"/>
      <c r="C22" s="86"/>
      <c r="D22" s="86"/>
      <c r="E22" s="86"/>
      <c r="F22" s="86"/>
      <c r="G22" s="86"/>
      <c r="H22" s="86"/>
      <c r="I22" s="87"/>
    </row>
    <row r="23" spans="2:9" ht="15.75" thickBot="1" x14ac:dyDescent="0.3">
      <c r="B23" s="88"/>
      <c r="C23" s="89"/>
      <c r="D23" s="89"/>
      <c r="E23" s="89"/>
      <c r="F23" s="89"/>
      <c r="G23" s="89"/>
      <c r="H23" s="89"/>
      <c r="I23" s="90"/>
    </row>
    <row r="24" spans="2:9" ht="15.75" thickTop="1" x14ac:dyDescent="0.25"/>
  </sheetData>
  <mergeCells count="1">
    <mergeCell ref="B18:I19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FFFF00"/>
  </sheetPr>
  <dimension ref="B2:I29"/>
  <sheetViews>
    <sheetView showGridLines="0" workbookViewId="0"/>
  </sheetViews>
  <sheetFormatPr baseColWidth="10" defaultRowHeight="15" x14ac:dyDescent="0.25"/>
  <cols>
    <col min="2" max="2" width="11.140625" bestFit="1" customWidth="1"/>
    <col min="3" max="3" width="24" bestFit="1" customWidth="1"/>
    <col min="4" max="4" width="13.42578125" bestFit="1" customWidth="1"/>
    <col min="7" max="7" width="11.140625" bestFit="1" customWidth="1"/>
    <col min="8" max="8" width="24" bestFit="1" customWidth="1"/>
    <col min="9" max="9" width="14.28515625" bestFit="1" customWidth="1"/>
  </cols>
  <sheetData>
    <row r="2" spans="2:9" x14ac:dyDescent="0.25">
      <c r="B2" s="57" t="s">
        <v>55</v>
      </c>
      <c r="C2" s="57" t="s">
        <v>4</v>
      </c>
      <c r="D2" s="57" t="s">
        <v>7</v>
      </c>
      <c r="E2" s="23"/>
      <c r="F2" s="3"/>
      <c r="G2" s="58" t="s">
        <v>55</v>
      </c>
      <c r="H2" s="58" t="s">
        <v>4</v>
      </c>
      <c r="I2" s="59" t="s">
        <v>56</v>
      </c>
    </row>
    <row r="3" spans="2:9" x14ac:dyDescent="0.25">
      <c r="B3" s="60"/>
      <c r="C3" s="60"/>
      <c r="D3" s="61"/>
      <c r="E3" s="23"/>
      <c r="F3" s="62"/>
      <c r="G3" s="63"/>
      <c r="H3" s="63"/>
      <c r="I3" s="64"/>
    </row>
    <row r="4" spans="2:9" x14ac:dyDescent="0.25">
      <c r="B4" s="60"/>
      <c r="C4" s="60"/>
      <c r="D4" s="61"/>
      <c r="E4" s="23"/>
      <c r="F4" s="62"/>
      <c r="G4" s="63"/>
      <c r="H4" s="63"/>
      <c r="I4" s="64"/>
    </row>
    <row r="5" spans="2:9" x14ac:dyDescent="0.25">
      <c r="B5" s="60"/>
      <c r="C5" s="60"/>
      <c r="D5" s="61"/>
      <c r="E5" s="23"/>
      <c r="F5" s="62"/>
      <c r="G5" s="63"/>
      <c r="H5" s="63"/>
      <c r="I5" s="64"/>
    </row>
    <row r="6" spans="2:9" x14ac:dyDescent="0.25">
      <c r="B6" s="60"/>
      <c r="C6" s="60"/>
      <c r="D6" s="61"/>
      <c r="E6" s="23"/>
      <c r="F6" s="23"/>
      <c r="G6" s="63"/>
      <c r="H6" s="63"/>
      <c r="I6" s="64"/>
    </row>
    <row r="7" spans="2:9" x14ac:dyDescent="0.25">
      <c r="B7" s="60"/>
      <c r="C7" s="60"/>
      <c r="D7" s="61"/>
      <c r="E7" s="23"/>
      <c r="F7" s="23"/>
      <c r="G7" s="63"/>
      <c r="H7" s="63"/>
      <c r="I7" s="64"/>
    </row>
    <row r="8" spans="2:9" x14ac:dyDescent="0.25">
      <c r="B8" s="60"/>
      <c r="C8" s="60"/>
      <c r="D8" s="61"/>
      <c r="E8" s="23"/>
      <c r="F8" s="23"/>
      <c r="G8" s="63"/>
      <c r="H8" s="63"/>
      <c r="I8" s="64"/>
    </row>
    <row r="9" spans="2:9" x14ac:dyDescent="0.25">
      <c r="B9" s="60"/>
      <c r="C9" s="60"/>
      <c r="D9" s="61"/>
      <c r="E9" s="23"/>
      <c r="F9" s="23"/>
      <c r="G9" s="63"/>
      <c r="H9" s="63"/>
      <c r="I9" s="64"/>
    </row>
    <row r="10" spans="2:9" x14ac:dyDescent="0.25">
      <c r="B10" s="60"/>
      <c r="C10" s="60"/>
      <c r="D10" s="61"/>
      <c r="E10" s="23"/>
      <c r="F10" s="23"/>
      <c r="G10" s="63"/>
      <c r="H10" s="63"/>
      <c r="I10" s="64"/>
    </row>
    <row r="11" spans="2:9" x14ac:dyDescent="0.25">
      <c r="B11" s="60"/>
      <c r="C11" s="60"/>
      <c r="D11" s="61"/>
      <c r="E11" s="23"/>
      <c r="F11" s="23"/>
      <c r="G11" s="63"/>
      <c r="H11" s="63"/>
      <c r="I11" s="64"/>
    </row>
    <row r="12" spans="2:9" x14ac:dyDescent="0.25">
      <c r="B12" s="60"/>
      <c r="C12" s="60"/>
      <c r="D12" s="61"/>
      <c r="E12" s="23"/>
      <c r="F12" s="23"/>
      <c r="G12" s="63"/>
      <c r="H12" s="63"/>
      <c r="I12" s="64"/>
    </row>
    <row r="13" spans="2:9" x14ac:dyDescent="0.25">
      <c r="B13" s="60"/>
      <c r="C13" s="60"/>
      <c r="D13" s="61"/>
      <c r="E13" s="23"/>
      <c r="F13" s="23"/>
      <c r="G13" s="63"/>
      <c r="H13" s="63"/>
      <c r="I13" s="64"/>
    </row>
    <row r="14" spans="2:9" x14ac:dyDescent="0.25">
      <c r="B14" s="60"/>
      <c r="C14" s="60"/>
      <c r="D14" s="61"/>
      <c r="E14" s="23"/>
      <c r="F14" s="23"/>
      <c r="G14" s="63"/>
      <c r="H14" s="63"/>
      <c r="I14" s="64"/>
    </row>
    <row r="15" spans="2:9" x14ac:dyDescent="0.25">
      <c r="B15" s="60"/>
      <c r="C15" s="60"/>
      <c r="D15" s="61"/>
      <c r="E15" s="23"/>
      <c r="F15" s="23"/>
      <c r="G15" s="63"/>
      <c r="H15" s="63"/>
      <c r="I15" s="64"/>
    </row>
    <row r="16" spans="2:9" x14ac:dyDescent="0.25">
      <c r="B16" s="60"/>
      <c r="C16" s="60"/>
      <c r="D16" s="61"/>
      <c r="E16" s="23"/>
      <c r="F16" s="23"/>
      <c r="G16" s="63"/>
      <c r="H16" s="63"/>
      <c r="I16" s="64"/>
    </row>
    <row r="17" spans="2:9" x14ac:dyDescent="0.25">
      <c r="B17" s="60"/>
      <c r="C17" s="60"/>
      <c r="D17" s="61"/>
      <c r="E17" s="23"/>
      <c r="F17" s="23"/>
      <c r="G17" s="63"/>
      <c r="H17" s="63"/>
      <c r="I17" s="64"/>
    </row>
    <row r="18" spans="2:9" x14ac:dyDescent="0.25">
      <c r="B18" s="60"/>
      <c r="C18" s="60"/>
      <c r="D18" s="61"/>
      <c r="E18" s="23"/>
      <c r="F18" s="23"/>
      <c r="G18" s="63"/>
      <c r="H18" s="63"/>
      <c r="I18" s="64"/>
    </row>
    <row r="19" spans="2:9" x14ac:dyDescent="0.25">
      <c r="B19" s="60"/>
      <c r="C19" s="60"/>
      <c r="D19" s="61"/>
      <c r="E19" s="23"/>
      <c r="F19" s="23"/>
      <c r="G19" s="63"/>
      <c r="H19" s="63"/>
      <c r="I19" s="64"/>
    </row>
    <row r="20" spans="2:9" x14ac:dyDescent="0.25">
      <c r="B20" s="60"/>
      <c r="C20" s="60"/>
      <c r="D20" s="61"/>
      <c r="E20" s="23"/>
      <c r="F20" s="23"/>
      <c r="G20" s="63"/>
      <c r="H20" s="63"/>
      <c r="I20" s="64"/>
    </row>
    <row r="21" spans="2:9" x14ac:dyDescent="0.25">
      <c r="B21" s="60"/>
      <c r="C21" s="60"/>
      <c r="D21" s="61"/>
      <c r="E21" s="23"/>
      <c r="F21" s="23"/>
      <c r="G21" s="63"/>
      <c r="H21" s="63"/>
      <c r="I21" s="64"/>
    </row>
    <row r="22" spans="2:9" x14ac:dyDescent="0.25">
      <c r="B22" s="60"/>
      <c r="C22" s="60"/>
      <c r="D22" s="61"/>
      <c r="E22" s="23"/>
      <c r="F22" s="23"/>
      <c r="G22" s="63"/>
      <c r="H22" s="63"/>
      <c r="I22" s="64"/>
    </row>
    <row r="23" spans="2:9" x14ac:dyDescent="0.25">
      <c r="B23" s="60"/>
      <c r="C23" s="60"/>
      <c r="D23" s="61"/>
      <c r="E23" s="23"/>
      <c r="F23" s="23"/>
      <c r="G23" s="63"/>
      <c r="H23" s="63"/>
      <c r="I23" s="64"/>
    </row>
    <row r="24" spans="2:9" x14ac:dyDescent="0.25">
      <c r="B24" s="60"/>
      <c r="C24" s="60"/>
      <c r="D24" s="61"/>
      <c r="E24" s="23"/>
      <c r="F24" s="23"/>
      <c r="G24" s="63"/>
      <c r="H24" s="63"/>
      <c r="I24" s="64"/>
    </row>
    <row r="25" spans="2:9" x14ac:dyDescent="0.25">
      <c r="B25" s="60"/>
      <c r="C25" s="60"/>
      <c r="D25" s="61"/>
      <c r="E25" s="23"/>
      <c r="F25" s="23"/>
      <c r="G25" s="63"/>
      <c r="H25" s="63"/>
      <c r="I25" s="64"/>
    </row>
    <row r="26" spans="2:9" x14ac:dyDescent="0.25">
      <c r="B26" s="60"/>
      <c r="C26" s="60"/>
      <c r="D26" s="61"/>
      <c r="E26" s="23"/>
      <c r="F26" s="23"/>
      <c r="G26" s="63"/>
      <c r="H26" s="63"/>
      <c r="I26" s="64"/>
    </row>
    <row r="27" spans="2:9" x14ac:dyDescent="0.25">
      <c r="B27" s="60"/>
      <c r="C27" s="60"/>
      <c r="D27" s="61"/>
      <c r="E27" s="23"/>
      <c r="F27" s="23"/>
      <c r="G27" s="63"/>
      <c r="H27" s="63"/>
      <c r="I27" s="64"/>
    </row>
    <row r="28" spans="2:9" x14ac:dyDescent="0.25">
      <c r="B28" s="60"/>
      <c r="C28" s="60"/>
      <c r="D28" s="61"/>
      <c r="E28" s="23"/>
      <c r="F28" s="23"/>
      <c r="G28" s="63"/>
      <c r="H28" s="63"/>
      <c r="I28" s="64"/>
    </row>
    <row r="29" spans="2:9" x14ac:dyDescent="0.25">
      <c r="B29" s="60"/>
      <c r="C29" s="60"/>
      <c r="D29" s="61"/>
      <c r="E29" s="23"/>
      <c r="F29" s="23"/>
      <c r="G29" s="63"/>
      <c r="H29" s="63"/>
      <c r="I29" s="64"/>
    </row>
  </sheetData>
  <sortState ref="G3:I8">
    <sortCondition ref="I3:I8"/>
  </sortState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0000FF"/>
  </sheetPr>
  <dimension ref="A1:S35"/>
  <sheetViews>
    <sheetView workbookViewId="0">
      <selection activeCell="D12" sqref="D12"/>
    </sheetView>
  </sheetViews>
  <sheetFormatPr baseColWidth="10" defaultRowHeight="15" x14ac:dyDescent="0.25"/>
  <cols>
    <col min="3" max="3" width="16.140625" customWidth="1"/>
    <col min="4" max="4" width="19.28515625" customWidth="1"/>
    <col min="8" max="8" width="12.7109375" bestFit="1" customWidth="1"/>
    <col min="9" max="9" width="14.42578125" bestFit="1" customWidth="1"/>
  </cols>
  <sheetData>
    <row r="1" spans="1:19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5</v>
      </c>
      <c r="G1" s="3" t="s">
        <v>6</v>
      </c>
      <c r="H1" s="3" t="s">
        <v>7</v>
      </c>
      <c r="I1" s="3" t="s">
        <v>8</v>
      </c>
      <c r="K1" s="1" t="s">
        <v>0</v>
      </c>
      <c r="L1" s="2" t="s">
        <v>1</v>
      </c>
      <c r="M1" s="2" t="s">
        <v>2</v>
      </c>
      <c r="N1" s="2" t="s">
        <v>3</v>
      </c>
      <c r="O1" s="2" t="s">
        <v>4</v>
      </c>
      <c r="P1" s="3" t="s">
        <v>5</v>
      </c>
      <c r="Q1" s="3" t="s">
        <v>6</v>
      </c>
      <c r="R1" s="3" t="s">
        <v>7</v>
      </c>
      <c r="S1" s="3" t="s">
        <v>8</v>
      </c>
    </row>
    <row r="2" spans="1:19" x14ac:dyDescent="0.25">
      <c r="A2" s="32">
        <f>MAX(PARC!A:A)+1</f>
        <v>7</v>
      </c>
      <c r="B2" s="32" t="str">
        <f>D9&amp;""</f>
        <v/>
      </c>
      <c r="C2" s="32" t="str">
        <f>D10&amp;""</f>
        <v/>
      </c>
      <c r="D2" s="32" t="str">
        <f>IF(ISBLANK(D11),"",D11)</f>
        <v/>
      </c>
      <c r="E2" s="32" t="str">
        <f>D12&amp;""</f>
        <v/>
      </c>
      <c r="F2" s="32" t="str">
        <f>IF(ISBLANK(D13),"",D13)</f>
        <v/>
      </c>
      <c r="G2" s="56" t="str">
        <f>IF(ISBLANK(D14),"",D14)</f>
        <v/>
      </c>
      <c r="H2" s="65" t="str">
        <f>IF(ISBLANK(D15),"",D15)</f>
        <v/>
      </c>
      <c r="I2" s="65" t="str">
        <f>IF(ISBLANK(D16),"",D16)</f>
        <v/>
      </c>
      <c r="K2" s="32">
        <f>INDEX(PARC!A:A,param_no_parc+1)</f>
        <v>6</v>
      </c>
      <c r="L2" s="32" t="str">
        <f ca="1">IF(VOIT_modif_marque="",$D25&amp;"",VOIT_modif_marque)</f>
        <v>Suzuki</v>
      </c>
      <c r="M2" s="32" t="str">
        <f ca="1">IF(VOIT_modif_modele="",$D26&amp;"",VOIT_modif_modele)</f>
        <v>swift</v>
      </c>
      <c r="N2" s="32" t="str">
        <f ca="1">IF(VOIT_modif_immat="",$D27&amp;"",VOIT_modif_immat)</f>
        <v>ZZ-001-ZZ</v>
      </c>
      <c r="O2" s="32" t="str">
        <f ca="1">IF(VOIT_modif_salarié="",$D28&amp;"",VOIT_modif_salarié)</f>
        <v>juste</v>
      </c>
      <c r="P2" s="32" t="str">
        <f ca="1">IF(VOIT_modif_contrat="",$D29&amp;"",VOIT_modif_contrat)</f>
        <v>123xxx1</v>
      </c>
      <c r="Q2" s="32" t="str">
        <f ca="1">IF(VOIT_modif_km="",$D30&amp;"",VOIT_modif_km)</f>
        <v>16000</v>
      </c>
      <c r="R2" s="65" t="str">
        <f ca="1">IF(VOIT_modif_ct="",$D31&amp;"",VOIT_modif_ct)</f>
        <v>43497</v>
      </c>
      <c r="S2" s="65" t="str">
        <f ca="1">IF(VOIT_modif_révision="",$D32&amp;"",VOIT_modif_révision)</f>
        <v>42767</v>
      </c>
    </row>
    <row r="3" spans="1:19" ht="15.75" thickBot="1" x14ac:dyDescent="0.3"/>
    <row r="4" spans="1:19" ht="15.75" thickBot="1" x14ac:dyDescent="0.3">
      <c r="B4" s="4"/>
      <c r="C4" s="5"/>
      <c r="D4" s="5"/>
      <c r="E4" s="5"/>
      <c r="F4" s="5"/>
      <c r="G4" s="6"/>
    </row>
    <row r="5" spans="1:19" ht="17.25" customHeight="1" thickTop="1" thickBot="1" x14ac:dyDescent="0.3">
      <c r="B5" s="7"/>
      <c r="C5" s="41" t="s">
        <v>9</v>
      </c>
      <c r="D5" s="42"/>
      <c r="E5" s="8"/>
      <c r="F5" s="9"/>
      <c r="G5" s="10"/>
    </row>
    <row r="6" spans="1:19" ht="17.25" thickTop="1" thickBot="1" x14ac:dyDescent="0.3">
      <c r="B6" s="11"/>
      <c r="C6" s="42"/>
      <c r="D6" s="42"/>
      <c r="E6" s="8"/>
      <c r="F6" s="9"/>
      <c r="G6" s="10"/>
    </row>
    <row r="7" spans="1:19" ht="16.5" thickTop="1" thickBot="1" x14ac:dyDescent="0.3">
      <c r="B7" s="12"/>
      <c r="C7" s="42"/>
      <c r="D7" s="42"/>
      <c r="E7" s="9"/>
      <c r="F7" s="9"/>
      <c r="G7" s="10"/>
    </row>
    <row r="8" spans="1:19" ht="16.5" thickTop="1" thickBot="1" x14ac:dyDescent="0.3">
      <c r="B8" s="12"/>
      <c r="C8" s="9"/>
      <c r="D8" s="9"/>
      <c r="E8" s="9"/>
      <c r="F8" s="9"/>
      <c r="G8" s="10"/>
    </row>
    <row r="9" spans="1:19" ht="16.5" thickTop="1" thickBot="1" x14ac:dyDescent="0.3">
      <c r="B9" s="12"/>
      <c r="C9" s="13" t="s">
        <v>1</v>
      </c>
      <c r="D9" s="14"/>
      <c r="E9" s="9"/>
      <c r="F9" s="9"/>
      <c r="G9" s="10"/>
    </row>
    <row r="10" spans="1:19" ht="16.5" thickTop="1" thickBot="1" x14ac:dyDescent="0.3">
      <c r="B10" s="12"/>
      <c r="C10" s="13" t="s">
        <v>2</v>
      </c>
      <c r="D10" s="14"/>
      <c r="E10" s="9"/>
      <c r="F10" s="9"/>
      <c r="G10" s="10"/>
    </row>
    <row r="11" spans="1:19" ht="16.5" thickTop="1" thickBot="1" x14ac:dyDescent="0.3">
      <c r="B11" s="12"/>
      <c r="C11" s="13" t="s">
        <v>3</v>
      </c>
      <c r="D11" s="15"/>
      <c r="E11" s="9"/>
      <c r="F11" s="9"/>
      <c r="G11" s="10"/>
    </row>
    <row r="12" spans="1:19" ht="16.5" thickTop="1" thickBot="1" x14ac:dyDescent="0.3">
      <c r="B12" s="12"/>
      <c r="C12" s="13" t="s">
        <v>4</v>
      </c>
      <c r="D12" s="14"/>
      <c r="E12" s="9"/>
      <c r="F12" s="9"/>
      <c r="G12" s="10"/>
    </row>
    <row r="13" spans="1:19" ht="16.5" thickTop="1" thickBot="1" x14ac:dyDescent="0.3">
      <c r="B13" s="12"/>
      <c r="C13" s="16" t="s">
        <v>5</v>
      </c>
      <c r="D13" s="14"/>
      <c r="E13" s="9"/>
      <c r="F13" s="9"/>
      <c r="G13" s="10"/>
    </row>
    <row r="14" spans="1:19" ht="16.5" thickTop="1" thickBot="1" x14ac:dyDescent="0.3">
      <c r="B14" s="12"/>
      <c r="C14" s="16" t="s">
        <v>6</v>
      </c>
      <c r="D14" s="30"/>
      <c r="E14" s="9"/>
      <c r="F14" s="9"/>
      <c r="G14" s="10"/>
    </row>
    <row r="15" spans="1:19" ht="16.5" thickTop="1" thickBot="1" x14ac:dyDescent="0.3">
      <c r="B15" s="12"/>
      <c r="C15" s="16" t="s">
        <v>7</v>
      </c>
      <c r="D15" s="17"/>
      <c r="E15" s="9"/>
      <c r="F15" s="9"/>
      <c r="G15" s="10"/>
    </row>
    <row r="16" spans="1:19" ht="16.5" thickTop="1" thickBot="1" x14ac:dyDescent="0.3">
      <c r="B16" s="12"/>
      <c r="C16" s="16" t="s">
        <v>8</v>
      </c>
      <c r="D16" s="17"/>
      <c r="E16" s="9"/>
      <c r="F16" s="9"/>
      <c r="G16" s="10"/>
    </row>
    <row r="17" spans="2:7" ht="16.5" thickTop="1" thickBot="1" x14ac:dyDescent="0.3">
      <c r="B17" s="18"/>
      <c r="C17" s="19"/>
      <c r="D17" s="20"/>
      <c r="E17" s="21"/>
      <c r="F17" s="21"/>
      <c r="G17" s="22"/>
    </row>
    <row r="18" spans="2:7" x14ac:dyDescent="0.25">
      <c r="B18" s="23"/>
      <c r="C18" s="2"/>
      <c r="D18" s="24"/>
      <c r="E18" s="23"/>
      <c r="F18" s="23"/>
      <c r="G18" s="23"/>
    </row>
    <row r="19" spans="2:7" ht="15.75" thickBot="1" x14ac:dyDescent="0.3">
      <c r="B19" s="23"/>
      <c r="C19" s="23"/>
      <c r="D19" s="23"/>
      <c r="E19" s="23"/>
      <c r="F19" s="23"/>
      <c r="G19" s="23"/>
    </row>
    <row r="20" spans="2:7" ht="15.75" thickBot="1" x14ac:dyDescent="0.3">
      <c r="B20" s="4"/>
      <c r="C20" s="5"/>
      <c r="D20" s="5"/>
      <c r="E20" s="5"/>
      <c r="F20" s="5"/>
      <c r="G20" s="6"/>
    </row>
    <row r="21" spans="2:7" ht="17.25" customHeight="1" thickTop="1" thickBot="1" x14ac:dyDescent="0.3">
      <c r="B21" s="7"/>
      <c r="C21" s="41" t="s">
        <v>10</v>
      </c>
      <c r="D21" s="42"/>
      <c r="E21" s="8"/>
      <c r="F21" s="9"/>
      <c r="G21" s="10"/>
    </row>
    <row r="22" spans="2:7" ht="17.25" thickTop="1" thickBot="1" x14ac:dyDescent="0.3">
      <c r="B22" s="11"/>
      <c r="C22" s="42"/>
      <c r="D22" s="42"/>
      <c r="E22" s="8"/>
      <c r="F22" s="9"/>
      <c r="G22" s="10"/>
    </row>
    <row r="23" spans="2:7" ht="16.5" thickTop="1" thickBot="1" x14ac:dyDescent="0.3">
      <c r="B23" s="12"/>
      <c r="C23" s="42"/>
      <c r="D23" s="42"/>
      <c r="E23" s="9"/>
      <c r="F23" s="9"/>
      <c r="G23" s="10"/>
    </row>
    <row r="24" spans="2:7" ht="16.5" thickTop="1" thickBot="1" x14ac:dyDescent="0.3">
      <c r="B24" s="12"/>
      <c r="C24" s="9"/>
      <c r="D24" s="9"/>
      <c r="E24" s="9"/>
      <c r="F24" s="9"/>
      <c r="G24" s="10"/>
    </row>
    <row r="25" spans="2:7" ht="16.5" thickTop="1" thickBot="1" x14ac:dyDescent="0.3">
      <c r="B25" s="12"/>
      <c r="C25" s="13" t="s">
        <v>1</v>
      </c>
      <c r="D25" s="25" t="str">
        <f ca="1">IF(param_no_parc=0,"",INDEX(PARC_marque,param_no_parc))</f>
        <v>Suzuki</v>
      </c>
      <c r="E25" s="43"/>
      <c r="F25" s="44"/>
      <c r="G25" s="10"/>
    </row>
    <row r="26" spans="2:7" ht="16.5" thickTop="1" thickBot="1" x14ac:dyDescent="0.3">
      <c r="B26" s="12"/>
      <c r="C26" s="13" t="s">
        <v>2</v>
      </c>
      <c r="D26" s="25" t="str">
        <f ca="1">IF(param_no_parc=0,"",INDEX(PARC_modele,param_no_parc))</f>
        <v>swift</v>
      </c>
      <c r="E26" s="43"/>
      <c r="F26" s="44"/>
      <c r="G26" s="10"/>
    </row>
    <row r="27" spans="2:7" ht="16.5" thickTop="1" thickBot="1" x14ac:dyDescent="0.3">
      <c r="B27" s="12"/>
      <c r="C27" s="13" t="s">
        <v>3</v>
      </c>
      <c r="D27" s="26" t="str">
        <f ca="1">IF(param_no_parc=0,"",INDEX(PARC_immat,param_no_parc))</f>
        <v>ZZ-001-ZZ</v>
      </c>
      <c r="E27" s="45"/>
      <c r="F27" s="46"/>
      <c r="G27" s="10"/>
    </row>
    <row r="28" spans="2:7" ht="16.5" thickTop="1" thickBot="1" x14ac:dyDescent="0.3">
      <c r="B28" s="12"/>
      <c r="C28" s="13" t="s">
        <v>4</v>
      </c>
      <c r="D28" s="26" t="str">
        <f ca="1">IF(param_no_parc=0,"",INDEX(PARC_salarié,param_no_parc))</f>
        <v>juste</v>
      </c>
      <c r="E28" s="45"/>
      <c r="F28" s="46"/>
      <c r="G28" s="10"/>
    </row>
    <row r="29" spans="2:7" ht="16.5" thickTop="1" thickBot="1" x14ac:dyDescent="0.3">
      <c r="B29" s="12"/>
      <c r="C29" s="16" t="s">
        <v>5</v>
      </c>
      <c r="D29" s="71" t="str">
        <f ca="1">IF(param_no_parc=0,"",INDEX(PARC_contrat,param_no_parc))</f>
        <v>123xxx1</v>
      </c>
      <c r="E29" s="45"/>
      <c r="F29" s="46"/>
      <c r="G29" s="10"/>
    </row>
    <row r="30" spans="2:7" ht="16.5" thickTop="1" thickBot="1" x14ac:dyDescent="0.3">
      <c r="B30" s="12"/>
      <c r="C30" s="16" t="s">
        <v>6</v>
      </c>
      <c r="D30" s="71">
        <f ca="1">IF(param_no_parc=0,"",INDEX(PARC_km,param_no_parc))</f>
        <v>16000</v>
      </c>
      <c r="E30" s="45"/>
      <c r="F30" s="46"/>
      <c r="G30" s="10"/>
    </row>
    <row r="31" spans="2:7" ht="16.5" thickTop="1" thickBot="1" x14ac:dyDescent="0.3">
      <c r="B31" s="12"/>
      <c r="C31" s="16" t="s">
        <v>40</v>
      </c>
      <c r="D31" s="27">
        <f ca="1">IF(param_no_parc=0,"",INDEX(PARC_ct,param_no_parc))</f>
        <v>43497</v>
      </c>
      <c r="E31" s="39"/>
      <c r="F31" s="40"/>
      <c r="G31" s="10"/>
    </row>
    <row r="32" spans="2:7" ht="16.5" thickTop="1" thickBot="1" x14ac:dyDescent="0.3">
      <c r="B32" s="12"/>
      <c r="C32" s="16" t="s">
        <v>41</v>
      </c>
      <c r="D32" s="38">
        <f ca="1">IF(param_no_parc=0,"",INDEX(PARC_révision,param_no_parc))</f>
        <v>42767</v>
      </c>
      <c r="E32" s="39"/>
      <c r="F32" s="40"/>
      <c r="G32" s="10"/>
    </row>
    <row r="33" spans="2:7" ht="15.75" thickTop="1" x14ac:dyDescent="0.25">
      <c r="B33" s="12"/>
      <c r="C33" s="16"/>
      <c r="D33" s="16"/>
      <c r="E33" s="16"/>
      <c r="F33" s="16"/>
      <c r="G33" s="10"/>
    </row>
    <row r="34" spans="2:7" x14ac:dyDescent="0.25">
      <c r="B34" s="12"/>
      <c r="C34" s="16"/>
      <c r="D34" s="16"/>
      <c r="E34" s="16"/>
      <c r="F34" s="16"/>
      <c r="G34" s="10"/>
    </row>
    <row r="35" spans="2:7" ht="15.75" thickBot="1" x14ac:dyDescent="0.3">
      <c r="B35" s="18"/>
      <c r="C35" s="21"/>
      <c r="D35" s="21"/>
      <c r="E35" s="21"/>
      <c r="F35" s="21"/>
      <c r="G35" s="22"/>
    </row>
  </sheetData>
  <mergeCells count="10">
    <mergeCell ref="E32:F32"/>
    <mergeCell ref="C5:D7"/>
    <mergeCell ref="C21:D23"/>
    <mergeCell ref="E25:F25"/>
    <mergeCell ref="E26:F26"/>
    <mergeCell ref="E27:F27"/>
    <mergeCell ref="E28:F28"/>
    <mergeCell ref="E29:F29"/>
    <mergeCell ref="E30:F30"/>
    <mergeCell ref="E31:F31"/>
  </mergeCells>
  <pageMargins left="0.7" right="0.7" top="0.75" bottom="0.75" header="0.3" footer="0.3"/>
  <pageSetup paperSize="8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ENR_voiture">
                <anchor moveWithCells="1" sizeWithCells="1">
                  <from>
                    <xdr:col>4</xdr:col>
                    <xdr:colOff>533400</xdr:colOff>
                    <xdr:row>4</xdr:row>
                    <xdr:rowOff>161925</xdr:rowOff>
                  </from>
                  <to>
                    <xdr:col>6</xdr:col>
                    <xdr:colOff>419100</xdr:colOff>
                    <xdr:row>6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Drop Down 3">
              <controlPr defaultSize="0" autoLine="0" autoPict="0">
                <anchor moveWithCells="1">
                  <from>
                    <xdr:col>4</xdr:col>
                    <xdr:colOff>638175</xdr:colOff>
                    <xdr:row>21</xdr:row>
                    <xdr:rowOff>114300</xdr:rowOff>
                  </from>
                  <to>
                    <xdr:col>6</xdr:col>
                    <xdr:colOff>123825</xdr:colOff>
                    <xdr:row>22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6" name="Drop Down 6">
              <controlPr defaultSize="0" autoLine="0" autoPict="0">
                <anchor moveWithCells="1">
                  <from>
                    <xdr:col>4</xdr:col>
                    <xdr:colOff>638175</xdr:colOff>
                    <xdr:row>20</xdr:row>
                    <xdr:rowOff>0</xdr:rowOff>
                  </from>
                  <to>
                    <xdr:col>6</xdr:col>
                    <xdr:colOff>114300</xdr:colOff>
                    <xdr:row>21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7" name="Button 7">
              <controlPr defaultSize="0" print="0" autoFill="0" autoPict="0" macro="[0]!SUPPRIMER">
                <anchor moveWithCells="1" sizeWithCells="1">
                  <from>
                    <xdr:col>2</xdr:col>
                    <xdr:colOff>495300</xdr:colOff>
                    <xdr:row>32</xdr:row>
                    <xdr:rowOff>104775</xdr:rowOff>
                  </from>
                  <to>
                    <xdr:col>3</xdr:col>
                    <xdr:colOff>1009650</xdr:colOff>
                    <xdr:row>34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8" name="Button 8">
              <controlPr defaultSize="0" print="0" autoFill="0" autoPict="0">
                <anchor moveWithCells="1" sizeWithCells="1">
                  <from>
                    <xdr:col>3</xdr:col>
                    <xdr:colOff>1266825</xdr:colOff>
                    <xdr:row>32</xdr:row>
                    <xdr:rowOff>95250</xdr:rowOff>
                  </from>
                  <to>
                    <xdr:col>6</xdr:col>
                    <xdr:colOff>47625</xdr:colOff>
                    <xdr:row>34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rgb="FF7030A0"/>
  </sheetPr>
  <dimension ref="A1:L14"/>
  <sheetViews>
    <sheetView workbookViewId="0">
      <selection activeCell="F8" sqref="F8"/>
    </sheetView>
  </sheetViews>
  <sheetFormatPr baseColWidth="10" defaultRowHeight="15" x14ac:dyDescent="0.25"/>
  <cols>
    <col min="2" max="2" width="6.7109375" customWidth="1"/>
    <col min="3" max="3" width="15.42578125" customWidth="1"/>
    <col min="4" max="4" width="10.85546875" customWidth="1"/>
    <col min="5" max="6" width="15.42578125" customWidth="1"/>
    <col min="7" max="7" width="6.7109375" customWidth="1"/>
    <col min="9" max="9" width="13.42578125" bestFit="1" customWidth="1"/>
    <col min="11" max="11" width="12.7109375" bestFit="1" customWidth="1"/>
  </cols>
  <sheetData>
    <row r="1" spans="1:12" x14ac:dyDescent="0.25">
      <c r="A1" s="54" t="s">
        <v>0</v>
      </c>
      <c r="B1" t="s">
        <v>66</v>
      </c>
      <c r="C1" s="3" t="s">
        <v>42</v>
      </c>
      <c r="D1" s="3" t="s">
        <v>6</v>
      </c>
      <c r="E1" s="3" t="s">
        <v>43</v>
      </c>
      <c r="F1" s="3" t="s">
        <v>44</v>
      </c>
      <c r="G1" s="3"/>
      <c r="L1" s="28"/>
    </row>
    <row r="2" spans="1:12" x14ac:dyDescent="0.25">
      <c r="A2" s="32">
        <f>MAX(nb_enr_bdd)+1</f>
        <v>27</v>
      </c>
      <c r="B2" t="str">
        <f ca="1">IF(param_no_parc=0,"",INDEX(PARC_immat,param_no_parc))</f>
        <v>ZZ-001-ZZ</v>
      </c>
      <c r="C2" s="55" t="str">
        <f>IF(ISBLANK(F8),"",F8)</f>
        <v/>
      </c>
      <c r="D2" s="56" t="str">
        <f>IF(ISBLANK(F9),"",F9)</f>
        <v/>
      </c>
      <c r="E2" s="32" t="str">
        <f>F10&amp;""</f>
        <v/>
      </c>
      <c r="F2" s="36" t="str">
        <f>D12&amp;""</f>
        <v/>
      </c>
      <c r="G2" s="36"/>
    </row>
    <row r="3" spans="1:12" ht="15.75" thickBot="1" x14ac:dyDescent="0.3"/>
    <row r="4" spans="1:12" ht="15" customHeight="1" x14ac:dyDescent="0.25">
      <c r="B4" s="47" t="s">
        <v>11</v>
      </c>
      <c r="C4" s="48"/>
      <c r="D4" s="48"/>
      <c r="E4" s="48"/>
      <c r="F4" s="98"/>
      <c r="G4" s="99"/>
    </row>
    <row r="5" spans="1:12" ht="15" customHeight="1" x14ac:dyDescent="0.25">
      <c r="B5" s="49"/>
      <c r="C5" s="50"/>
      <c r="D5" s="50"/>
      <c r="E5" s="50"/>
      <c r="F5" s="100"/>
      <c r="G5" s="101"/>
    </row>
    <row r="6" spans="1:12" ht="15.75" x14ac:dyDescent="0.25">
      <c r="B6" s="11"/>
      <c r="C6" s="8"/>
      <c r="D6" s="8"/>
      <c r="E6" s="34"/>
      <c r="F6" s="34"/>
      <c r="G6" s="35"/>
    </row>
    <row r="7" spans="1:12" ht="16.5" thickBot="1" x14ac:dyDescent="0.3">
      <c r="B7" s="11"/>
      <c r="C7" s="8"/>
      <c r="D7" s="8"/>
      <c r="E7" s="34"/>
      <c r="F7" s="91"/>
      <c r="G7" s="35"/>
    </row>
    <row r="8" spans="1:12" ht="16.5" thickTop="1" thickBot="1" x14ac:dyDescent="0.3">
      <c r="B8" s="12"/>
      <c r="C8" s="94" t="s">
        <v>1</v>
      </c>
      <c r="D8" s="92" t="str">
        <f ca="1">IF(param_no_parc=0,"",INDEX(PARC_marque,param_no_parc))</f>
        <v>Suzuki</v>
      </c>
      <c r="E8" s="95" t="s">
        <v>42</v>
      </c>
      <c r="F8" s="105"/>
      <c r="G8" s="16"/>
      <c r="H8" s="5"/>
      <c r="I8" s="6"/>
    </row>
    <row r="9" spans="1:12" ht="16.5" thickTop="1" thickBot="1" x14ac:dyDescent="0.3">
      <c r="B9" s="12"/>
      <c r="C9" s="94" t="s">
        <v>2</v>
      </c>
      <c r="D9" s="92" t="str">
        <f ca="1">IF(param_no_parc=0,"",INDEX(PARC_modele,param_no_parc))</f>
        <v>swift</v>
      </c>
      <c r="E9" s="95" t="s">
        <v>6</v>
      </c>
      <c r="F9" s="106"/>
      <c r="G9" s="16"/>
      <c r="H9" s="9"/>
      <c r="I9" s="10"/>
    </row>
    <row r="10" spans="1:12" ht="16.5" thickTop="1" thickBot="1" x14ac:dyDescent="0.3">
      <c r="B10" s="12"/>
      <c r="C10" s="95" t="s">
        <v>5</v>
      </c>
      <c r="D10" s="93" t="str">
        <f ca="1">IF(param_no_parc=0,"",INDEX(PARC_contrat,param_no_parc))</f>
        <v>123xxx1</v>
      </c>
      <c r="E10" s="95" t="s">
        <v>43</v>
      </c>
      <c r="F10" s="105"/>
      <c r="G10" s="16"/>
      <c r="H10" s="9"/>
      <c r="I10" s="10"/>
    </row>
    <row r="11" spans="1:12" ht="17.25" thickTop="1" thickBot="1" x14ac:dyDescent="0.3">
      <c r="B11" s="12"/>
      <c r="C11" s="34"/>
      <c r="D11" s="34"/>
      <c r="E11" s="34"/>
      <c r="F11" s="34"/>
      <c r="G11" s="9"/>
      <c r="H11" s="9"/>
      <c r="I11" s="10"/>
    </row>
    <row r="12" spans="1:12" ht="16.5" thickTop="1" thickBot="1" x14ac:dyDescent="0.3">
      <c r="B12" s="12"/>
      <c r="C12" s="95" t="s">
        <v>44</v>
      </c>
      <c r="D12" s="104"/>
      <c r="E12" s="102"/>
      <c r="F12" s="103"/>
      <c r="G12" s="9"/>
      <c r="H12" s="9"/>
      <c r="I12" s="10"/>
    </row>
    <row r="13" spans="1:12" ht="16.5" thickTop="1" x14ac:dyDescent="0.25">
      <c r="B13" s="33"/>
      <c r="C13" s="34"/>
      <c r="D13" s="34"/>
      <c r="E13" s="34"/>
      <c r="F13" s="34"/>
      <c r="G13" s="34"/>
      <c r="H13" s="34"/>
      <c r="I13" s="10"/>
    </row>
    <row r="14" spans="1:12" ht="16.5" thickBot="1" x14ac:dyDescent="0.3">
      <c r="B14" s="96"/>
      <c r="C14" s="97"/>
      <c r="D14" s="97"/>
      <c r="E14" s="97"/>
      <c r="F14" s="97"/>
      <c r="G14" s="97"/>
      <c r="H14" s="97"/>
      <c r="I14" s="22"/>
    </row>
  </sheetData>
  <mergeCells count="2">
    <mergeCell ref="D12:F12"/>
    <mergeCell ref="B4:G5"/>
  </mergeCells>
  <dataValidations count="1">
    <dataValidation type="list" allowBlank="1" showInputMessage="1" showErrorMessage="1" sqref="F10">
      <formula1>LISTES_interventions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>
                <anchor moveWithCells="1">
                  <from>
                    <xdr:col>2</xdr:col>
                    <xdr:colOff>581025</xdr:colOff>
                    <xdr:row>4</xdr:row>
                    <xdr:rowOff>161925</xdr:rowOff>
                  </from>
                  <to>
                    <xdr:col>3</xdr:col>
                    <xdr:colOff>504825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autoLine="0" autoPict="0">
                <anchor moveWithCells="1">
                  <from>
                    <xdr:col>4</xdr:col>
                    <xdr:colOff>552450</xdr:colOff>
                    <xdr:row>4</xdr:row>
                    <xdr:rowOff>171450</xdr:rowOff>
                  </from>
                  <to>
                    <xdr:col>5</xdr:col>
                    <xdr:colOff>752475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2" r:id="rId6" name="Button 10">
              <controlPr defaultSize="0" print="0" autoFill="0" autoPict="0" macro="[0]!ENR_Notedefrais">
                <anchor moveWithCells="1" sizeWithCells="1">
                  <from>
                    <xdr:col>7</xdr:col>
                    <xdr:colOff>123825</xdr:colOff>
                    <xdr:row>8</xdr:row>
                    <xdr:rowOff>85725</xdr:rowOff>
                  </from>
                  <to>
                    <xdr:col>8</xdr:col>
                    <xdr:colOff>771525</xdr:colOff>
                    <xdr:row>10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5" r:id="rId7" name="Button 13">
              <controlPr defaultSize="0" print="0" autoFill="0" autoPict="0" macro="[0]!GO_BDD">
                <anchor moveWithCells="1" sizeWithCells="1">
                  <from>
                    <xdr:col>7</xdr:col>
                    <xdr:colOff>123825</xdr:colOff>
                    <xdr:row>10</xdr:row>
                    <xdr:rowOff>152400</xdr:rowOff>
                  </from>
                  <to>
                    <xdr:col>8</xdr:col>
                    <xdr:colOff>771525</xdr:colOff>
                    <xdr:row>12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theme="9"/>
  </sheetPr>
  <dimension ref="A1:J34"/>
  <sheetViews>
    <sheetView tabSelected="1" zoomScaleNormal="100" workbookViewId="0">
      <selection activeCell="F15" sqref="F15"/>
    </sheetView>
  </sheetViews>
  <sheetFormatPr baseColWidth="10" defaultRowHeight="15" x14ac:dyDescent="0.25"/>
  <cols>
    <col min="1" max="1" width="7.7109375" style="52" bestFit="1" customWidth="1"/>
    <col min="2" max="2" width="12.5703125" style="52" bestFit="1" customWidth="1"/>
    <col min="3" max="3" width="16.28515625" style="52" customWidth="1"/>
    <col min="4" max="4" width="18" style="52" bestFit="1" customWidth="1"/>
    <col min="5" max="5" width="15.85546875" style="52" customWidth="1"/>
    <col min="6" max="6" width="64.5703125" style="52" customWidth="1"/>
    <col min="7" max="7" width="19.5703125" style="52" bestFit="1" customWidth="1"/>
    <col min="8" max="8" width="58.85546875" style="52" customWidth="1"/>
    <col min="9" max="16384" width="11.42578125" style="52"/>
  </cols>
  <sheetData>
    <row r="1" spans="1:10" ht="16.5" thickTop="1" thickBot="1" x14ac:dyDescent="0.3">
      <c r="B1" s="72" t="s">
        <v>51</v>
      </c>
      <c r="C1" s="113"/>
      <c r="D1" s="113"/>
      <c r="E1" s="75"/>
      <c r="I1" s="53"/>
      <c r="J1" s="51"/>
    </row>
    <row r="2" spans="1:10" ht="16.5" thickTop="1" thickBot="1" x14ac:dyDescent="0.3">
      <c r="B2" s="114"/>
      <c r="C2" s="112" t="s">
        <v>53</v>
      </c>
      <c r="D2" s="112" t="str">
        <f ca="1">IF(param_no_parc=0,"",INDEX(PARC_immat,param_no_parc))</f>
        <v>ZZ-001-ZZ</v>
      </c>
      <c r="E2" s="120"/>
      <c r="I2" s="53"/>
      <c r="J2" s="51"/>
    </row>
    <row r="3" spans="1:10" ht="16.5" thickTop="1" thickBot="1" x14ac:dyDescent="0.3">
      <c r="B3" s="115"/>
      <c r="C3" s="73" t="s">
        <v>54</v>
      </c>
      <c r="D3" s="73"/>
      <c r="E3" s="115"/>
      <c r="I3" s="53"/>
      <c r="J3" s="51"/>
    </row>
    <row r="4" spans="1:10" ht="16.5" thickTop="1" thickBot="1" x14ac:dyDescent="0.3">
      <c r="B4" s="116"/>
      <c r="C4" s="117"/>
      <c r="D4" s="118"/>
      <c r="E4" s="119"/>
      <c r="I4" s="53"/>
      <c r="J4" s="51"/>
    </row>
    <row r="5" spans="1:10" ht="16.5" thickTop="1" thickBot="1" x14ac:dyDescent="0.3">
      <c r="B5" s="73" t="s">
        <v>62</v>
      </c>
      <c r="C5" s="76" t="str">
        <f ca="1">IF(param_no_parc=0,"",INDEX(PARC_marque,param_no_parc))</f>
        <v>Suzuki</v>
      </c>
      <c r="D5" s="73" t="s">
        <v>61</v>
      </c>
      <c r="E5" s="73" t="s">
        <v>40</v>
      </c>
      <c r="I5" s="53"/>
      <c r="J5" s="51"/>
    </row>
    <row r="6" spans="1:10" ht="16.5" thickTop="1" thickBot="1" x14ac:dyDescent="0.3">
      <c r="B6" s="73" t="s">
        <v>63</v>
      </c>
      <c r="C6" s="76" t="str">
        <f ca="1">IF(param_no_parc=0,"",INDEX(PARC_modele,param_no_parc))</f>
        <v>swift</v>
      </c>
      <c r="D6" s="74">
        <f ca="1">IF(param_no_parc=0,"",INDEX(PARC_révision,param_no_parc))</f>
        <v>42767</v>
      </c>
      <c r="E6" s="74">
        <f ca="1">IF(param_no_parc=0,"",INDEX(PARC_ct,param_no_parc))</f>
        <v>43497</v>
      </c>
      <c r="I6" s="53"/>
      <c r="J6" s="51"/>
    </row>
    <row r="7" spans="1:10" ht="16.5" thickTop="1" thickBot="1" x14ac:dyDescent="0.3">
      <c r="E7" s="107"/>
      <c r="I7" s="53"/>
      <c r="J7" s="51"/>
    </row>
    <row r="8" spans="1:10" ht="15.75" thickBot="1" x14ac:dyDescent="0.3">
      <c r="A8" s="108" t="s">
        <v>52</v>
      </c>
      <c r="B8" s="109" t="s">
        <v>66</v>
      </c>
      <c r="C8" s="109" t="s">
        <v>42</v>
      </c>
      <c r="D8" s="110" t="s">
        <v>6</v>
      </c>
      <c r="E8" s="110" t="s">
        <v>43</v>
      </c>
      <c r="F8" s="111" t="s">
        <v>44</v>
      </c>
    </row>
    <row r="9" spans="1:10" x14ac:dyDescent="0.25">
      <c r="A9" s="52">
        <v>26</v>
      </c>
      <c r="B9" t="s">
        <v>78</v>
      </c>
      <c r="C9" s="55">
        <v>41996</v>
      </c>
      <c r="D9" s="56">
        <v>14991</v>
      </c>
      <c r="E9" s="32" t="s">
        <v>46</v>
      </c>
      <c r="F9" s="36" t="s">
        <v>65</v>
      </c>
    </row>
    <row r="10" spans="1:10" x14ac:dyDescent="0.25">
      <c r="A10" s="52">
        <v>25</v>
      </c>
      <c r="B10" t="s">
        <v>78</v>
      </c>
      <c r="C10" s="55">
        <v>41997</v>
      </c>
      <c r="D10" s="56">
        <v>14992</v>
      </c>
      <c r="E10" s="32" t="s">
        <v>46</v>
      </c>
      <c r="F10" s="36" t="s">
        <v>65</v>
      </c>
    </row>
    <row r="11" spans="1:10" x14ac:dyDescent="0.25">
      <c r="A11" s="52">
        <v>24</v>
      </c>
      <c r="B11" t="s">
        <v>78</v>
      </c>
      <c r="C11" s="55">
        <v>41998</v>
      </c>
      <c r="D11" s="56">
        <v>14993</v>
      </c>
      <c r="E11" s="32" t="s">
        <v>46</v>
      </c>
      <c r="F11" s="36" t="s">
        <v>65</v>
      </c>
    </row>
    <row r="12" spans="1:10" x14ac:dyDescent="0.25">
      <c r="A12" s="52">
        <v>23</v>
      </c>
      <c r="B12" t="s">
        <v>79</v>
      </c>
      <c r="C12" s="55">
        <v>41999</v>
      </c>
      <c r="D12" s="56">
        <v>14994</v>
      </c>
      <c r="E12" s="32" t="s">
        <v>48</v>
      </c>
      <c r="F12" s="36" t="s">
        <v>65</v>
      </c>
    </row>
    <row r="13" spans="1:10" x14ac:dyDescent="0.25">
      <c r="A13" s="52">
        <v>22</v>
      </c>
      <c r="B13" t="s">
        <v>79</v>
      </c>
      <c r="C13" s="55">
        <v>42000</v>
      </c>
      <c r="D13" s="56">
        <v>14995</v>
      </c>
      <c r="E13" s="32" t="s">
        <v>47</v>
      </c>
      <c r="F13" s="36" t="s">
        <v>65</v>
      </c>
    </row>
    <row r="14" spans="1:10" x14ac:dyDescent="0.25">
      <c r="A14" s="52">
        <v>21</v>
      </c>
      <c r="B14" t="s">
        <v>78</v>
      </c>
      <c r="C14" s="55">
        <v>42001</v>
      </c>
      <c r="D14" s="56">
        <v>14996</v>
      </c>
      <c r="E14" s="32" t="s">
        <v>47</v>
      </c>
      <c r="F14" s="36" t="s">
        <v>65</v>
      </c>
    </row>
    <row r="15" spans="1:10" x14ac:dyDescent="0.25">
      <c r="A15" s="52">
        <v>20</v>
      </c>
      <c r="B15" t="s">
        <v>77</v>
      </c>
      <c r="C15" s="55">
        <v>42002</v>
      </c>
      <c r="D15" s="56">
        <v>14997</v>
      </c>
      <c r="E15" s="32" t="s">
        <v>47</v>
      </c>
      <c r="F15" s="36" t="s">
        <v>65</v>
      </c>
    </row>
    <row r="16" spans="1:10" x14ac:dyDescent="0.25">
      <c r="A16" s="52">
        <v>19</v>
      </c>
      <c r="B16" t="s">
        <v>76</v>
      </c>
      <c r="C16" s="55">
        <v>42003</v>
      </c>
      <c r="D16" s="56">
        <v>14998</v>
      </c>
      <c r="E16" s="32" t="s">
        <v>50</v>
      </c>
      <c r="F16" s="36" t="s">
        <v>65</v>
      </c>
    </row>
    <row r="17" spans="1:6" x14ac:dyDescent="0.25">
      <c r="A17" s="52">
        <v>18</v>
      </c>
      <c r="B17" t="s">
        <v>75</v>
      </c>
      <c r="C17" s="55">
        <v>42004</v>
      </c>
      <c r="D17" s="56">
        <v>14999</v>
      </c>
      <c r="E17" s="32" t="s">
        <v>47</v>
      </c>
      <c r="F17" s="36" t="s">
        <v>65</v>
      </c>
    </row>
    <row r="18" spans="1:6" x14ac:dyDescent="0.25">
      <c r="A18" s="52">
        <v>17</v>
      </c>
      <c r="B18" t="s">
        <v>74</v>
      </c>
      <c r="C18" s="55">
        <v>42005</v>
      </c>
      <c r="D18" s="56">
        <v>15000</v>
      </c>
      <c r="E18" s="32" t="s">
        <v>47</v>
      </c>
      <c r="F18" s="36" t="s">
        <v>86</v>
      </c>
    </row>
    <row r="19" spans="1:6" x14ac:dyDescent="0.25">
      <c r="A19" s="52">
        <v>16</v>
      </c>
      <c r="B19" t="s">
        <v>78</v>
      </c>
      <c r="C19" s="55">
        <v>41998</v>
      </c>
      <c r="D19" s="56">
        <v>14993</v>
      </c>
      <c r="E19" s="32" t="s">
        <v>46</v>
      </c>
      <c r="F19" s="36" t="s">
        <v>65</v>
      </c>
    </row>
    <row r="20" spans="1:6" x14ac:dyDescent="0.25">
      <c r="A20" s="52">
        <v>15</v>
      </c>
      <c r="B20" t="s">
        <v>79</v>
      </c>
      <c r="C20" s="55">
        <v>41999</v>
      </c>
      <c r="D20" s="56">
        <v>14994</v>
      </c>
      <c r="E20" s="32" t="s">
        <v>48</v>
      </c>
      <c r="F20" s="36" t="s">
        <v>65</v>
      </c>
    </row>
    <row r="21" spans="1:6" x14ac:dyDescent="0.25">
      <c r="A21" s="52">
        <v>14</v>
      </c>
      <c r="B21" t="s">
        <v>79</v>
      </c>
      <c r="C21" s="55">
        <v>42000</v>
      </c>
      <c r="D21" s="56">
        <v>14995</v>
      </c>
      <c r="E21" s="32" t="s">
        <v>47</v>
      </c>
      <c r="F21" s="36" t="s">
        <v>65</v>
      </c>
    </row>
    <row r="22" spans="1:6" x14ac:dyDescent="0.25">
      <c r="A22" s="52">
        <v>13</v>
      </c>
      <c r="B22" t="s">
        <v>78</v>
      </c>
      <c r="C22" s="55">
        <v>42001</v>
      </c>
      <c r="D22" s="56">
        <v>14996</v>
      </c>
      <c r="E22" s="32" t="s">
        <v>47</v>
      </c>
      <c r="F22" s="36" t="s">
        <v>65</v>
      </c>
    </row>
    <row r="23" spans="1:6" x14ac:dyDescent="0.25">
      <c r="A23" s="52">
        <v>12</v>
      </c>
      <c r="B23" t="s">
        <v>77</v>
      </c>
      <c r="C23" s="55">
        <v>42002</v>
      </c>
      <c r="D23" s="56">
        <v>14997</v>
      </c>
      <c r="E23" s="32" t="s">
        <v>47</v>
      </c>
      <c r="F23" s="36" t="s">
        <v>65</v>
      </c>
    </row>
    <row r="24" spans="1:6" x14ac:dyDescent="0.25">
      <c r="A24" s="52">
        <v>11</v>
      </c>
      <c r="B24" t="s">
        <v>76</v>
      </c>
      <c r="C24" s="55">
        <v>42003</v>
      </c>
      <c r="D24" s="56">
        <v>14998</v>
      </c>
      <c r="E24" s="32" t="s">
        <v>50</v>
      </c>
      <c r="F24" s="36" t="s">
        <v>65</v>
      </c>
    </row>
    <row r="25" spans="1:6" x14ac:dyDescent="0.25">
      <c r="A25" s="52">
        <v>10</v>
      </c>
      <c r="B25" t="s">
        <v>75</v>
      </c>
      <c r="C25" s="55">
        <v>42004</v>
      </c>
      <c r="D25" s="56">
        <v>14999</v>
      </c>
      <c r="E25" s="32" t="s">
        <v>47</v>
      </c>
      <c r="F25" s="36" t="s">
        <v>65</v>
      </c>
    </row>
    <row r="26" spans="1:6" x14ac:dyDescent="0.25">
      <c r="A26" s="52">
        <v>9</v>
      </c>
      <c r="B26" t="s">
        <v>74</v>
      </c>
      <c r="C26" s="55">
        <v>42005</v>
      </c>
      <c r="D26" s="56">
        <v>15000</v>
      </c>
      <c r="E26" s="32" t="s">
        <v>47</v>
      </c>
      <c r="F26" s="36" t="s">
        <v>86</v>
      </c>
    </row>
    <row r="27" spans="1:6" x14ac:dyDescent="0.25">
      <c r="A27" s="52">
        <v>8</v>
      </c>
      <c r="B27" t="s">
        <v>78</v>
      </c>
      <c r="C27" s="55">
        <v>41998</v>
      </c>
      <c r="D27" s="56">
        <v>14993</v>
      </c>
      <c r="E27" s="32" t="s">
        <v>46</v>
      </c>
      <c r="F27" s="36" t="s">
        <v>65</v>
      </c>
    </row>
    <row r="28" spans="1:6" x14ac:dyDescent="0.25">
      <c r="A28" s="52">
        <v>7</v>
      </c>
      <c r="B28" t="s">
        <v>79</v>
      </c>
      <c r="C28" s="55">
        <v>41999</v>
      </c>
      <c r="D28" s="56">
        <v>14994</v>
      </c>
      <c r="E28" s="32" t="s">
        <v>48</v>
      </c>
      <c r="F28" s="36" t="s">
        <v>65</v>
      </c>
    </row>
    <row r="29" spans="1:6" x14ac:dyDescent="0.25">
      <c r="A29" s="52">
        <v>6</v>
      </c>
      <c r="B29" t="s">
        <v>79</v>
      </c>
      <c r="C29" s="55">
        <v>42000</v>
      </c>
      <c r="D29" s="56">
        <v>14995</v>
      </c>
      <c r="E29" s="32" t="s">
        <v>47</v>
      </c>
      <c r="F29" s="36" t="s">
        <v>65</v>
      </c>
    </row>
    <row r="30" spans="1:6" x14ac:dyDescent="0.25">
      <c r="A30" s="52">
        <v>5</v>
      </c>
      <c r="B30" t="s">
        <v>78</v>
      </c>
      <c r="C30" s="55">
        <v>42001</v>
      </c>
      <c r="D30" s="56">
        <v>14996</v>
      </c>
      <c r="E30" s="32" t="s">
        <v>47</v>
      </c>
      <c r="F30" s="36" t="s">
        <v>65</v>
      </c>
    </row>
    <row r="31" spans="1:6" x14ac:dyDescent="0.25">
      <c r="A31" s="52">
        <v>4</v>
      </c>
      <c r="B31" t="s">
        <v>77</v>
      </c>
      <c r="C31" s="55">
        <v>42002</v>
      </c>
      <c r="D31" s="56">
        <v>14997</v>
      </c>
      <c r="E31" s="32" t="s">
        <v>47</v>
      </c>
      <c r="F31" s="36" t="s">
        <v>65</v>
      </c>
    </row>
    <row r="32" spans="1:6" x14ac:dyDescent="0.25">
      <c r="A32" s="52">
        <v>3</v>
      </c>
      <c r="B32" t="s">
        <v>76</v>
      </c>
      <c r="C32" s="55">
        <v>42003</v>
      </c>
      <c r="D32" s="56">
        <v>14998</v>
      </c>
      <c r="E32" s="32" t="s">
        <v>50</v>
      </c>
      <c r="F32" s="36" t="s">
        <v>65</v>
      </c>
    </row>
    <row r="33" spans="1:6" x14ac:dyDescent="0.25">
      <c r="A33" s="52">
        <v>2</v>
      </c>
      <c r="B33" t="s">
        <v>75</v>
      </c>
      <c r="C33" s="55">
        <v>42004</v>
      </c>
      <c r="D33" s="56">
        <v>14999</v>
      </c>
      <c r="E33" s="32" t="s">
        <v>47</v>
      </c>
      <c r="F33" s="36" t="s">
        <v>65</v>
      </c>
    </row>
    <row r="34" spans="1:6" x14ac:dyDescent="0.25">
      <c r="A34" s="52">
        <v>1</v>
      </c>
      <c r="B34" t="s">
        <v>74</v>
      </c>
      <c r="C34" s="55">
        <v>42005</v>
      </c>
      <c r="D34" s="56">
        <v>15000</v>
      </c>
      <c r="E34" s="32" t="s">
        <v>47</v>
      </c>
      <c r="F34" s="36" t="s">
        <v>86</v>
      </c>
    </row>
  </sheetData>
  <mergeCells count="1">
    <mergeCell ref="B1:E1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3" r:id="rId3" name="Drop Down 3">
              <controlPr defaultSize="0" autoLine="0" autoPict="0">
                <anchor moveWithCells="1">
                  <from>
                    <xdr:col>3</xdr:col>
                    <xdr:colOff>9525</xdr:colOff>
                    <xdr:row>1</xdr:row>
                    <xdr:rowOff>9525</xdr:rowOff>
                  </from>
                  <to>
                    <xdr:col>4</xdr:col>
                    <xdr:colOff>0</xdr:colOff>
                    <xdr:row>1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4" r:id="rId4" name="Drop Down 4">
              <controlPr defaultSize="0" autoLine="0" autoPict="0">
                <anchor moveWithCells="1">
                  <from>
                    <xdr:col>3</xdr:col>
                    <xdr:colOff>9525</xdr:colOff>
                    <xdr:row>2</xdr:row>
                    <xdr:rowOff>9525</xdr:rowOff>
                  </from>
                  <to>
                    <xdr:col>3</xdr:col>
                    <xdr:colOff>1200150</xdr:colOff>
                    <xdr:row>2</xdr:row>
                    <xdr:rowOff>200025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0" tint="-0.34998626667073579"/>
  </sheetPr>
  <dimension ref="A1:I8"/>
  <sheetViews>
    <sheetView workbookViewId="0">
      <selection activeCell="G3" sqref="G3"/>
    </sheetView>
  </sheetViews>
  <sheetFormatPr baseColWidth="10" defaultRowHeight="15" x14ac:dyDescent="0.25"/>
  <cols>
    <col min="1" max="1" width="7.7109375" style="32" bestFit="1" customWidth="1"/>
    <col min="2" max="2" width="13.42578125" style="36" bestFit="1" customWidth="1"/>
    <col min="3" max="3" width="12.85546875" style="36" bestFit="1" customWidth="1"/>
    <col min="4" max="4" width="12.42578125" style="36" bestFit="1" customWidth="1"/>
    <col min="5" max="5" width="12.85546875" style="36" bestFit="1" customWidth="1"/>
    <col min="6" max="6" width="16.140625" style="70" bestFit="1" customWidth="1"/>
    <col min="7" max="7" width="18" style="36" bestFit="1" customWidth="1"/>
    <col min="8" max="8" width="12.7109375" style="36" bestFit="1" customWidth="1"/>
    <col min="9" max="9" width="19" style="36" bestFit="1" customWidth="1"/>
    <col min="10" max="16384" width="11.42578125" style="36"/>
  </cols>
  <sheetData>
    <row r="1" spans="1:9" x14ac:dyDescent="0.25">
      <c r="A1" s="31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67" t="s">
        <v>5</v>
      </c>
      <c r="G1" s="3" t="s">
        <v>6</v>
      </c>
      <c r="H1" s="66" t="s">
        <v>7</v>
      </c>
      <c r="I1" s="66" t="s">
        <v>8</v>
      </c>
    </row>
    <row r="2" spans="1:9" x14ac:dyDescent="0.25">
      <c r="A2" s="32">
        <v>6</v>
      </c>
      <c r="B2" s="32" t="s">
        <v>59</v>
      </c>
      <c r="C2" s="32" t="s">
        <v>60</v>
      </c>
      <c r="D2" s="32" t="s">
        <v>74</v>
      </c>
      <c r="E2" s="32" t="s">
        <v>72</v>
      </c>
      <c r="F2" s="68" t="s">
        <v>80</v>
      </c>
      <c r="G2" s="56">
        <v>16000</v>
      </c>
      <c r="H2" s="65">
        <v>43497</v>
      </c>
      <c r="I2" s="65">
        <v>42767</v>
      </c>
    </row>
    <row r="3" spans="1:9" x14ac:dyDescent="0.25">
      <c r="A3" s="32">
        <v>5</v>
      </c>
      <c r="B3" s="32" t="s">
        <v>57</v>
      </c>
      <c r="C3" s="32" t="s">
        <v>58</v>
      </c>
      <c r="D3" s="32" t="s">
        <v>75</v>
      </c>
      <c r="E3" s="32" t="s">
        <v>71</v>
      </c>
      <c r="F3" s="68" t="s">
        <v>81</v>
      </c>
      <c r="G3" s="32">
        <v>2500</v>
      </c>
      <c r="H3" s="65">
        <v>43497</v>
      </c>
      <c r="I3" s="65">
        <v>42767</v>
      </c>
    </row>
    <row r="4" spans="1:9" x14ac:dyDescent="0.25">
      <c r="A4" s="32">
        <v>4</v>
      </c>
      <c r="B4" s="32" t="s">
        <v>37</v>
      </c>
      <c r="C4" s="32" t="s">
        <v>38</v>
      </c>
      <c r="D4" s="32" t="s">
        <v>76</v>
      </c>
      <c r="E4" s="32" t="s">
        <v>70</v>
      </c>
      <c r="F4" s="68" t="s">
        <v>82</v>
      </c>
      <c r="G4" s="32">
        <v>12500</v>
      </c>
      <c r="H4" s="65">
        <v>42339</v>
      </c>
      <c r="I4" s="65">
        <v>42339</v>
      </c>
    </row>
    <row r="5" spans="1:9" x14ac:dyDescent="0.25">
      <c r="A5" s="32">
        <v>3</v>
      </c>
      <c r="B5" s="32" t="s">
        <v>36</v>
      </c>
      <c r="C5" s="32" t="s">
        <v>34</v>
      </c>
      <c r="D5" s="32" t="s">
        <v>77</v>
      </c>
      <c r="E5" s="32" t="s">
        <v>69</v>
      </c>
      <c r="F5" s="68" t="s">
        <v>83</v>
      </c>
      <c r="G5" s="32">
        <v>75000</v>
      </c>
      <c r="H5" s="65">
        <v>42705</v>
      </c>
      <c r="I5" s="65">
        <v>42186</v>
      </c>
    </row>
    <row r="6" spans="1:9" x14ac:dyDescent="0.25">
      <c r="A6" s="32">
        <v>2</v>
      </c>
      <c r="B6" s="32" t="s">
        <v>35</v>
      </c>
      <c r="C6" s="32" t="s">
        <v>33</v>
      </c>
      <c r="D6" s="32" t="s">
        <v>78</v>
      </c>
      <c r="E6" s="32" t="s">
        <v>68</v>
      </c>
      <c r="F6" s="68" t="s">
        <v>84</v>
      </c>
      <c r="G6" s="32">
        <v>45000</v>
      </c>
      <c r="H6" s="65">
        <v>42339</v>
      </c>
      <c r="I6" s="65">
        <v>42339</v>
      </c>
    </row>
    <row r="7" spans="1:9" x14ac:dyDescent="0.25">
      <c r="A7" s="32">
        <v>1</v>
      </c>
      <c r="B7" s="32" t="s">
        <v>37</v>
      </c>
      <c r="C7" s="32" t="s">
        <v>73</v>
      </c>
      <c r="D7" s="32" t="s">
        <v>79</v>
      </c>
      <c r="E7" s="32" t="s">
        <v>67</v>
      </c>
      <c r="F7" s="68" t="s">
        <v>85</v>
      </c>
      <c r="G7" s="32" t="s">
        <v>39</v>
      </c>
      <c r="H7" s="65">
        <v>42339</v>
      </c>
      <c r="I7" s="65">
        <v>42339</v>
      </c>
    </row>
    <row r="8" spans="1:9" x14ac:dyDescent="0.25">
      <c r="A8"/>
      <c r="B8"/>
      <c r="C8"/>
      <c r="D8" t="str">
        <f>IF(VOIT_modif_immat="",$E33&amp;"",VOIT_modif_immat)</f>
        <v/>
      </c>
      <c r="E8" t="str">
        <f>IF(VOIT_modif_salarié="",$E34&amp;"",VOIT_modif_salarié)</f>
        <v/>
      </c>
      <c r="F8" s="69" t="str">
        <f>IF(VOIT_modif_contrat="",$E35&amp;"",VOIT_modif_contrat)</f>
        <v/>
      </c>
      <c r="G8" t="str">
        <f>IF(VOIT_modif_km="",$E36&amp;"",VOIT_modif_km)</f>
        <v/>
      </c>
      <c r="H8" s="37"/>
      <c r="I8" s="37" t="str">
        <f>IF(VOIT_modif_révision="",$E38&amp;"",VOIT_modif_révision)</f>
        <v/>
      </c>
    </row>
  </sheetData>
  <autoFilter ref="A1:I1">
    <sortState ref="A2:I8">
      <sortCondition descending="1" ref="A1"/>
    </sortState>
  </autoFilter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1"/>
  </sheetPr>
  <dimension ref="A1:D11"/>
  <sheetViews>
    <sheetView workbookViewId="0">
      <selection activeCell="I27" sqref="I27"/>
    </sheetView>
  </sheetViews>
  <sheetFormatPr baseColWidth="10" defaultRowHeight="15" x14ac:dyDescent="0.25"/>
  <cols>
    <col min="1" max="1" width="9.85546875" bestFit="1" customWidth="1"/>
    <col min="2" max="2" width="12.140625" bestFit="1" customWidth="1"/>
    <col min="3" max="3" width="24" bestFit="1" customWidth="1"/>
    <col min="4" max="4" width="15.28515625" bestFit="1" customWidth="1"/>
  </cols>
  <sheetData>
    <row r="1" spans="1:4" x14ac:dyDescent="0.25">
      <c r="A1" t="s">
        <v>16</v>
      </c>
      <c r="B1" t="s">
        <v>17</v>
      </c>
      <c r="C1" t="s">
        <v>18</v>
      </c>
      <c r="D1" t="s">
        <v>45</v>
      </c>
    </row>
    <row r="2" spans="1:4" x14ac:dyDescent="0.25">
      <c r="A2" t="s">
        <v>19</v>
      </c>
      <c r="B2" t="s">
        <v>20</v>
      </c>
      <c r="C2" t="s">
        <v>68</v>
      </c>
      <c r="D2" t="s">
        <v>46</v>
      </c>
    </row>
    <row r="3" spans="1:4" x14ac:dyDescent="0.25">
      <c r="A3" t="s">
        <v>21</v>
      </c>
      <c r="B3" t="s">
        <v>22</v>
      </c>
      <c r="C3" t="s">
        <v>69</v>
      </c>
      <c r="D3" t="s">
        <v>47</v>
      </c>
    </row>
    <row r="4" spans="1:4" x14ac:dyDescent="0.25">
      <c r="A4" t="s">
        <v>23</v>
      </c>
      <c r="B4" t="s">
        <v>24</v>
      </c>
      <c r="C4" t="s">
        <v>89</v>
      </c>
      <c r="D4" t="s">
        <v>48</v>
      </c>
    </row>
    <row r="5" spans="1:4" x14ac:dyDescent="0.25">
      <c r="A5" t="s">
        <v>25</v>
      </c>
      <c r="B5" t="s">
        <v>26</v>
      </c>
      <c r="C5" s="29" t="s">
        <v>87</v>
      </c>
      <c r="D5" t="s">
        <v>49</v>
      </c>
    </row>
    <row r="6" spans="1:4" x14ac:dyDescent="0.25">
      <c r="B6" t="s">
        <v>27</v>
      </c>
      <c r="C6" t="s">
        <v>88</v>
      </c>
      <c r="D6" t="s">
        <v>50</v>
      </c>
    </row>
    <row r="7" spans="1:4" x14ac:dyDescent="0.25">
      <c r="B7" t="s">
        <v>28</v>
      </c>
      <c r="C7" t="s">
        <v>67</v>
      </c>
    </row>
    <row r="8" spans="1:4" x14ac:dyDescent="0.25">
      <c r="B8" t="s">
        <v>29</v>
      </c>
      <c r="C8" s="29"/>
    </row>
    <row r="9" spans="1:4" x14ac:dyDescent="0.25">
      <c r="B9" t="s">
        <v>30</v>
      </c>
    </row>
    <row r="10" spans="1:4" x14ac:dyDescent="0.25">
      <c r="B10" t="s">
        <v>31</v>
      </c>
    </row>
    <row r="11" spans="1:4" x14ac:dyDescent="0.25">
      <c r="B11" t="s">
        <v>32</v>
      </c>
    </row>
  </sheetData>
  <sortState ref="C2:C7">
    <sortCondition ref="C2:C7"/>
  </sortState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1"/>
  </sheetPr>
  <dimension ref="A1:B5"/>
  <sheetViews>
    <sheetView workbookViewId="0">
      <selection activeCell="B2" sqref="B2"/>
    </sheetView>
  </sheetViews>
  <sheetFormatPr baseColWidth="10" defaultRowHeight="15" x14ac:dyDescent="0.25"/>
  <cols>
    <col min="1" max="1" width="38.5703125" bestFit="1" customWidth="1"/>
  </cols>
  <sheetData>
    <row r="1" spans="1:2" x14ac:dyDescent="0.25">
      <c r="A1" t="s">
        <v>12</v>
      </c>
      <c r="B1">
        <v>1</v>
      </c>
    </row>
    <row r="2" spans="1:2" x14ac:dyDescent="0.25">
      <c r="A2" t="s">
        <v>13</v>
      </c>
      <c r="B2">
        <f>COUNTA(BDD!A:A)-1</f>
        <v>26</v>
      </c>
    </row>
    <row r="4" spans="1:2" x14ac:dyDescent="0.25">
      <c r="A4" t="s">
        <v>14</v>
      </c>
      <c r="B4">
        <v>1</v>
      </c>
    </row>
    <row r="5" spans="1:2" x14ac:dyDescent="0.25">
      <c r="A5" t="s">
        <v>15</v>
      </c>
      <c r="B5">
        <f>COUNTA(PARC!A:A)-1</f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12</vt:i4>
      </vt:variant>
    </vt:vector>
  </HeadingPairs>
  <TitlesOfParts>
    <vt:vector size="20" baseType="lpstr">
      <vt:lpstr>ACCUEIL</vt:lpstr>
      <vt:lpstr>RAPPEL</vt:lpstr>
      <vt:lpstr>VOITURES</vt:lpstr>
      <vt:lpstr>NOTE DE FRAIS</vt:lpstr>
      <vt:lpstr>BDD</vt:lpstr>
      <vt:lpstr>PARC</vt:lpstr>
      <vt:lpstr>LISTES</vt:lpstr>
      <vt:lpstr>PARAMETRES</vt:lpstr>
      <vt:lpstr>nb_enr_bdd</vt:lpstr>
      <vt:lpstr>nb_enr_parc</vt:lpstr>
      <vt:lpstr>param_no_bdd</vt:lpstr>
      <vt:lpstr>param_no_parc</vt:lpstr>
      <vt:lpstr>VOIT_modif_contrat</vt:lpstr>
      <vt:lpstr>VOIT_modif_ct</vt:lpstr>
      <vt:lpstr>VOIT_modif_immat</vt:lpstr>
      <vt:lpstr>VOIT_modif_km</vt:lpstr>
      <vt:lpstr>VOIT_modif_marque</vt:lpstr>
      <vt:lpstr>VOIT_modif_modele</vt:lpstr>
      <vt:lpstr>VOIT_modif_révision</vt:lpstr>
      <vt:lpstr>VOIT_modif_salarié</vt:lpstr>
    </vt:vector>
  </TitlesOfParts>
  <Company>Fédération ADMR 08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LORENT</dc:creator>
  <cp:lastModifiedBy>Alexandre LORENT</cp:lastModifiedBy>
  <cp:lastPrinted>2015-01-23T09:01:00Z</cp:lastPrinted>
  <dcterms:created xsi:type="dcterms:W3CDTF">2015-01-22T08:30:56Z</dcterms:created>
  <dcterms:modified xsi:type="dcterms:W3CDTF">2015-02-09T14:44:14Z</dcterms:modified>
</cp:coreProperties>
</file>