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270" activeTab="1"/>
  </bookViews>
  <sheets>
    <sheet name="Feuil1" sheetId="11" r:id="rId1"/>
    <sheet name="Equipes" sheetId="3" r:id="rId2"/>
    <sheet name="Poules" sheetId="4" r:id="rId3"/>
    <sheet name="A" sheetId="7" r:id="rId4"/>
    <sheet name="B" sheetId="8" r:id="rId5"/>
    <sheet name="C" sheetId="9" r:id="rId6"/>
    <sheet name="D" sheetId="10" r:id="rId7"/>
    <sheet name="Listes" sheetId="6" r:id="rId8"/>
  </sheets>
  <calcPr calcId="145621"/>
</workbook>
</file>

<file path=xl/calcChain.xml><?xml version="1.0" encoding="utf-8"?>
<calcChain xmlns="http://schemas.openxmlformats.org/spreadsheetml/2006/main">
  <c r="B12" i="9" l="1"/>
  <c r="B14" i="9"/>
  <c r="C15" i="9" s="1"/>
  <c r="B12" i="10"/>
  <c r="AD41" i="10"/>
  <c r="AC41" i="10"/>
  <c r="AB41" i="10"/>
  <c r="T41" i="10"/>
  <c r="S41" i="10"/>
  <c r="R41" i="10"/>
  <c r="J41" i="10"/>
  <c r="I41" i="10"/>
  <c r="H41" i="10"/>
  <c r="AD40" i="10"/>
  <c r="AC40" i="10"/>
  <c r="AB40" i="10"/>
  <c r="T40" i="10"/>
  <c r="S40" i="10"/>
  <c r="R40" i="10"/>
  <c r="J40" i="10"/>
  <c r="I40" i="10"/>
  <c r="H40" i="10"/>
  <c r="AD36" i="10"/>
  <c r="AC36" i="10"/>
  <c r="AB36" i="10"/>
  <c r="T36" i="10"/>
  <c r="S36" i="10"/>
  <c r="R36" i="10"/>
  <c r="J36" i="10"/>
  <c r="I36" i="10"/>
  <c r="H36" i="10"/>
  <c r="AD35" i="10"/>
  <c r="AC35" i="10"/>
  <c r="AB35" i="10"/>
  <c r="T35" i="10"/>
  <c r="S35" i="10"/>
  <c r="R35" i="10"/>
  <c r="J35" i="10"/>
  <c r="I35" i="10"/>
  <c r="H35" i="10"/>
  <c r="AD31" i="10"/>
  <c r="AC31" i="10"/>
  <c r="AB31" i="10"/>
  <c r="T31" i="10"/>
  <c r="S31" i="10"/>
  <c r="R31" i="10"/>
  <c r="J31" i="10"/>
  <c r="I31" i="10"/>
  <c r="H31" i="10"/>
  <c r="AD30" i="10"/>
  <c r="AC30" i="10"/>
  <c r="AB30" i="10"/>
  <c r="T30" i="10"/>
  <c r="S30" i="10"/>
  <c r="R30" i="10"/>
  <c r="J30" i="10"/>
  <c r="I30" i="10"/>
  <c r="H30" i="10"/>
  <c r="AD26" i="10"/>
  <c r="AC26" i="10"/>
  <c r="AB26" i="10"/>
  <c r="T26" i="10"/>
  <c r="S26" i="10"/>
  <c r="R26" i="10"/>
  <c r="J26" i="10"/>
  <c r="I26" i="10"/>
  <c r="H26" i="10"/>
  <c r="AD25" i="10"/>
  <c r="AC25" i="10"/>
  <c r="AB25" i="10"/>
  <c r="T25" i="10"/>
  <c r="S25" i="10"/>
  <c r="R25" i="10"/>
  <c r="J25" i="10"/>
  <c r="I25" i="10"/>
  <c r="H25" i="10"/>
  <c r="AD21" i="10"/>
  <c r="AC21" i="10"/>
  <c r="AB21" i="10"/>
  <c r="T21" i="10"/>
  <c r="S21" i="10"/>
  <c r="R21" i="10"/>
  <c r="J21" i="10"/>
  <c r="I21" i="10"/>
  <c r="H21" i="10"/>
  <c r="AD20" i="10"/>
  <c r="AC20" i="10"/>
  <c r="AB20" i="10"/>
  <c r="T20" i="10"/>
  <c r="S20" i="10"/>
  <c r="R20" i="10"/>
  <c r="J20" i="10"/>
  <c r="I20" i="10"/>
  <c r="H20" i="10"/>
  <c r="S15" i="10"/>
  <c r="R15" i="10"/>
  <c r="Q15" i="10"/>
  <c r="T12" i="10" s="1"/>
  <c r="P15" i="10"/>
  <c r="V10" i="10" s="1"/>
  <c r="O15" i="10"/>
  <c r="N15" i="10"/>
  <c r="M15" i="10"/>
  <c r="L15" i="10"/>
  <c r="U8" i="10" s="1"/>
  <c r="K15" i="10"/>
  <c r="J15" i="10"/>
  <c r="I15" i="10"/>
  <c r="H15" i="10"/>
  <c r="G15" i="10"/>
  <c r="F15" i="10"/>
  <c r="E15" i="10"/>
  <c r="T4" i="10" s="1"/>
  <c r="C15" i="10"/>
  <c r="AA14" i="10"/>
  <c r="AE14" i="10" s="1"/>
  <c r="Y14" i="10"/>
  <c r="W14" i="10"/>
  <c r="S14" i="10"/>
  <c r="R14" i="10"/>
  <c r="Q14" i="10"/>
  <c r="T13" i="10" s="1"/>
  <c r="P14" i="10"/>
  <c r="O14" i="10"/>
  <c r="N14" i="10"/>
  <c r="M14" i="10"/>
  <c r="V9" i="10" s="1"/>
  <c r="L14" i="10"/>
  <c r="K14" i="10"/>
  <c r="J14" i="10"/>
  <c r="V7" i="10" s="1"/>
  <c r="I14" i="10"/>
  <c r="U7" i="10" s="1"/>
  <c r="H14" i="10"/>
  <c r="G14" i="10"/>
  <c r="F14" i="10"/>
  <c r="E14" i="10"/>
  <c r="T5" i="10" s="1"/>
  <c r="C14" i="10"/>
  <c r="B14" i="10"/>
  <c r="AC14" i="10" s="1"/>
  <c r="V13" i="10"/>
  <c r="U13" i="10"/>
  <c r="P13" i="10"/>
  <c r="O13" i="10"/>
  <c r="R10" i="10" s="1"/>
  <c r="N13" i="10"/>
  <c r="Q10" i="10" s="1"/>
  <c r="M13" i="10"/>
  <c r="L13" i="10"/>
  <c r="K13" i="10"/>
  <c r="Q8" i="10" s="1"/>
  <c r="J13" i="10"/>
  <c r="S6" i="10" s="1"/>
  <c r="I13" i="10"/>
  <c r="H13" i="10"/>
  <c r="G13" i="10"/>
  <c r="F13" i="10"/>
  <c r="E13" i="10"/>
  <c r="V12" i="10"/>
  <c r="U12" i="10"/>
  <c r="P12" i="10"/>
  <c r="O12" i="10"/>
  <c r="R11" i="10" s="1"/>
  <c r="N12" i="10"/>
  <c r="Q11" i="10" s="1"/>
  <c r="M12" i="10"/>
  <c r="L12" i="10"/>
  <c r="K12" i="10"/>
  <c r="J12" i="10"/>
  <c r="I12" i="10"/>
  <c r="H12" i="10"/>
  <c r="Q7" i="10" s="1"/>
  <c r="G12" i="10"/>
  <c r="S5" i="10" s="1"/>
  <c r="F12" i="10"/>
  <c r="E12" i="10"/>
  <c r="V11" i="10"/>
  <c r="U11" i="10"/>
  <c r="T11" i="10"/>
  <c r="S11" i="10"/>
  <c r="M11" i="10"/>
  <c r="P8" i="10" s="1"/>
  <c r="L11" i="10"/>
  <c r="O8" i="10" s="1"/>
  <c r="K11" i="10"/>
  <c r="J11" i="10"/>
  <c r="I11" i="10"/>
  <c r="O6" i="10" s="1"/>
  <c r="H11" i="10"/>
  <c r="N6" i="10" s="1"/>
  <c r="G11" i="10"/>
  <c r="F11" i="10"/>
  <c r="E11" i="10"/>
  <c r="U10" i="10"/>
  <c r="T10" i="10"/>
  <c r="S10" i="10"/>
  <c r="M10" i="10"/>
  <c r="P9" i="10" s="1"/>
  <c r="L10" i="10"/>
  <c r="O9" i="10" s="1"/>
  <c r="K10" i="10"/>
  <c r="J10" i="10"/>
  <c r="I10" i="10"/>
  <c r="H10" i="10"/>
  <c r="G10" i="10"/>
  <c r="F10" i="10"/>
  <c r="O5" i="10" s="1"/>
  <c r="E10" i="10"/>
  <c r="N5" i="10" s="1"/>
  <c r="U9" i="10"/>
  <c r="T9" i="10"/>
  <c r="S9" i="10"/>
  <c r="R9" i="10"/>
  <c r="Q9" i="10"/>
  <c r="N9" i="10"/>
  <c r="J9" i="10"/>
  <c r="M6" i="10" s="1"/>
  <c r="I9" i="10"/>
  <c r="H9" i="10"/>
  <c r="G9" i="10"/>
  <c r="M4" i="10" s="1"/>
  <c r="F9" i="10"/>
  <c r="L4" i="10" s="1"/>
  <c r="E9" i="10"/>
  <c r="V8" i="10"/>
  <c r="T8" i="10"/>
  <c r="S8" i="10"/>
  <c r="R8" i="10"/>
  <c r="N8" i="10"/>
  <c r="J8" i="10"/>
  <c r="M7" i="10" s="1"/>
  <c r="I8" i="10"/>
  <c r="H8" i="10"/>
  <c r="G8" i="10"/>
  <c r="F8" i="10"/>
  <c r="E8" i="10"/>
  <c r="T7" i="10"/>
  <c r="S7" i="10"/>
  <c r="R7" i="10"/>
  <c r="P7" i="10"/>
  <c r="O7" i="10"/>
  <c r="N7" i="10"/>
  <c r="L7" i="10"/>
  <c r="K7" i="10"/>
  <c r="G7" i="10"/>
  <c r="F7" i="10"/>
  <c r="E7" i="10"/>
  <c r="H4" i="10" s="1"/>
  <c r="V6" i="10"/>
  <c r="U6" i="10"/>
  <c r="T6" i="10"/>
  <c r="R6" i="10"/>
  <c r="Q6" i="10"/>
  <c r="P6" i="10"/>
  <c r="L6" i="10"/>
  <c r="K6" i="10"/>
  <c r="G6" i="10"/>
  <c r="F6" i="10"/>
  <c r="E6" i="10"/>
  <c r="H5" i="10" s="1"/>
  <c r="V5" i="10"/>
  <c r="U5" i="10"/>
  <c r="R5" i="10"/>
  <c r="Q5" i="10"/>
  <c r="P5" i="10"/>
  <c r="M5" i="10"/>
  <c r="L5" i="10"/>
  <c r="K5" i="10"/>
  <c r="J5" i="10"/>
  <c r="I5" i="10"/>
  <c r="V4" i="10"/>
  <c r="U4" i="10"/>
  <c r="S4" i="10"/>
  <c r="R4" i="10"/>
  <c r="Q4" i="10"/>
  <c r="P4" i="10"/>
  <c r="O4" i="10"/>
  <c r="N4" i="10"/>
  <c r="K4" i="10"/>
  <c r="J4" i="10"/>
  <c r="I4" i="10"/>
  <c r="T3" i="10"/>
  <c r="AD41" i="9"/>
  <c r="AC41" i="9"/>
  <c r="AB41" i="9"/>
  <c r="T41" i="9"/>
  <c r="S41" i="9"/>
  <c r="R41" i="9"/>
  <c r="J41" i="9"/>
  <c r="I41" i="9"/>
  <c r="H41" i="9"/>
  <c r="AD40" i="9"/>
  <c r="AC40" i="9"/>
  <c r="AB40" i="9"/>
  <c r="T40" i="9"/>
  <c r="S40" i="9"/>
  <c r="R40" i="9"/>
  <c r="J40" i="9"/>
  <c r="I40" i="9"/>
  <c r="H40" i="9"/>
  <c r="AD36" i="9"/>
  <c r="AC36" i="9"/>
  <c r="AB36" i="9"/>
  <c r="T36" i="9"/>
  <c r="S36" i="9"/>
  <c r="R36" i="9"/>
  <c r="J36" i="9"/>
  <c r="I36" i="9"/>
  <c r="H36" i="9"/>
  <c r="AD35" i="9"/>
  <c r="AC35" i="9"/>
  <c r="AB35" i="9"/>
  <c r="T35" i="9"/>
  <c r="S35" i="9"/>
  <c r="R35" i="9"/>
  <c r="J35" i="9"/>
  <c r="I35" i="9"/>
  <c r="H35" i="9"/>
  <c r="AD31" i="9"/>
  <c r="AC31" i="9"/>
  <c r="AB31" i="9"/>
  <c r="T31" i="9"/>
  <c r="S31" i="9"/>
  <c r="R31" i="9"/>
  <c r="J31" i="9"/>
  <c r="I31" i="9"/>
  <c r="H31" i="9"/>
  <c r="AD30" i="9"/>
  <c r="AC30" i="9"/>
  <c r="AB30" i="9"/>
  <c r="T30" i="9"/>
  <c r="S30" i="9"/>
  <c r="R30" i="9"/>
  <c r="J30" i="9"/>
  <c r="I30" i="9"/>
  <c r="H30" i="9"/>
  <c r="AD26" i="9"/>
  <c r="AC26" i="9"/>
  <c r="AB26" i="9"/>
  <c r="T26" i="9"/>
  <c r="S26" i="9"/>
  <c r="R26" i="9"/>
  <c r="J26" i="9"/>
  <c r="I26" i="9"/>
  <c r="H26" i="9"/>
  <c r="AD25" i="9"/>
  <c r="AC25" i="9"/>
  <c r="AB25" i="9"/>
  <c r="T25" i="9"/>
  <c r="S25" i="9"/>
  <c r="R25" i="9"/>
  <c r="J25" i="9"/>
  <c r="I25" i="9"/>
  <c r="H25" i="9"/>
  <c r="AC21" i="9"/>
  <c r="AB21" i="9"/>
  <c r="S21" i="9"/>
  <c r="R21" i="9"/>
  <c r="I21" i="9"/>
  <c r="H21" i="9"/>
  <c r="AD20" i="9"/>
  <c r="AC20" i="9"/>
  <c r="AD21" i="9" s="1"/>
  <c r="AB20" i="9"/>
  <c r="T20" i="9"/>
  <c r="S20" i="9"/>
  <c r="T21" i="9" s="1"/>
  <c r="R20" i="9"/>
  <c r="I20" i="9"/>
  <c r="J21" i="9" s="1"/>
  <c r="H20" i="9"/>
  <c r="S15" i="9"/>
  <c r="R15" i="9"/>
  <c r="Q15" i="9"/>
  <c r="T12" i="9" s="1"/>
  <c r="P15" i="9"/>
  <c r="V10" i="9" s="1"/>
  <c r="O15" i="9"/>
  <c r="N15" i="9"/>
  <c r="M15" i="9"/>
  <c r="L15" i="9"/>
  <c r="U8" i="9" s="1"/>
  <c r="K15" i="9"/>
  <c r="J15" i="9"/>
  <c r="I15" i="9"/>
  <c r="H15" i="9"/>
  <c r="G15" i="9"/>
  <c r="F15" i="9"/>
  <c r="E15" i="9"/>
  <c r="T4" i="9" s="1"/>
  <c r="AA14" i="9"/>
  <c r="Y14" i="9"/>
  <c r="S14" i="9"/>
  <c r="R14" i="9"/>
  <c r="Q14" i="9"/>
  <c r="T13" i="9" s="1"/>
  <c r="P14" i="9"/>
  <c r="O14" i="9"/>
  <c r="N14" i="9"/>
  <c r="M14" i="9"/>
  <c r="V9" i="9" s="1"/>
  <c r="L14" i="9"/>
  <c r="K14" i="9"/>
  <c r="J14" i="9"/>
  <c r="V7" i="9" s="1"/>
  <c r="I14" i="9"/>
  <c r="U7" i="9" s="1"/>
  <c r="H14" i="9"/>
  <c r="G14" i="9"/>
  <c r="F14" i="9"/>
  <c r="E14" i="9"/>
  <c r="T5" i="9" s="1"/>
  <c r="W14" i="9"/>
  <c r="V13" i="9"/>
  <c r="U13" i="9"/>
  <c r="P13" i="9"/>
  <c r="O13" i="9"/>
  <c r="R10" i="9" s="1"/>
  <c r="N13" i="9"/>
  <c r="Q10" i="9" s="1"/>
  <c r="M13" i="9"/>
  <c r="L13" i="9"/>
  <c r="K13" i="9"/>
  <c r="Q8" i="9" s="1"/>
  <c r="J13" i="9"/>
  <c r="S6" i="9" s="1"/>
  <c r="I13" i="9"/>
  <c r="H13" i="9"/>
  <c r="G13" i="9"/>
  <c r="F13" i="9"/>
  <c r="E13" i="9"/>
  <c r="V12" i="9"/>
  <c r="U12" i="9"/>
  <c r="P12" i="9"/>
  <c r="O12" i="9"/>
  <c r="R11" i="9" s="1"/>
  <c r="N12" i="9"/>
  <c r="M12" i="9"/>
  <c r="L12" i="9"/>
  <c r="K12" i="9"/>
  <c r="J12" i="9"/>
  <c r="I12" i="9"/>
  <c r="H12" i="9"/>
  <c r="Q7" i="9" s="1"/>
  <c r="G12" i="9"/>
  <c r="S5" i="9" s="1"/>
  <c r="F12" i="9"/>
  <c r="E12" i="9"/>
  <c r="V11" i="9"/>
  <c r="U11" i="9"/>
  <c r="T11" i="9"/>
  <c r="S11" i="9"/>
  <c r="Q11" i="9"/>
  <c r="M11" i="9"/>
  <c r="P8" i="9" s="1"/>
  <c r="L11" i="9"/>
  <c r="O8" i="9" s="1"/>
  <c r="K11" i="9"/>
  <c r="J11" i="9"/>
  <c r="I11" i="9"/>
  <c r="O6" i="9" s="1"/>
  <c r="H11" i="9"/>
  <c r="N6" i="9" s="1"/>
  <c r="G11" i="9"/>
  <c r="F11" i="9"/>
  <c r="E11" i="9"/>
  <c r="U10" i="9"/>
  <c r="T10" i="9"/>
  <c r="S10" i="9"/>
  <c r="M10" i="9"/>
  <c r="P9" i="9" s="1"/>
  <c r="L10" i="9"/>
  <c r="K10" i="9"/>
  <c r="J10" i="9"/>
  <c r="I10" i="9"/>
  <c r="H10" i="9"/>
  <c r="G10" i="9"/>
  <c r="F10" i="9"/>
  <c r="O5" i="9" s="1"/>
  <c r="E10" i="9"/>
  <c r="N5" i="9" s="1"/>
  <c r="U9" i="9"/>
  <c r="T9" i="9"/>
  <c r="S9" i="9"/>
  <c r="R9" i="9"/>
  <c r="Q9" i="9"/>
  <c r="O9" i="9"/>
  <c r="N9" i="9"/>
  <c r="J9" i="9"/>
  <c r="M6" i="9" s="1"/>
  <c r="I9" i="9"/>
  <c r="H9" i="9"/>
  <c r="G9" i="9"/>
  <c r="F9" i="9"/>
  <c r="L4" i="9" s="1"/>
  <c r="E9" i="9"/>
  <c r="V8" i="9"/>
  <c r="T8" i="9"/>
  <c r="S8" i="9"/>
  <c r="R8" i="9"/>
  <c r="N8" i="9"/>
  <c r="J8" i="9"/>
  <c r="I8" i="9"/>
  <c r="H8" i="9"/>
  <c r="G8" i="9"/>
  <c r="F8" i="9"/>
  <c r="E8" i="9"/>
  <c r="T7" i="9"/>
  <c r="S7" i="9"/>
  <c r="R7" i="9"/>
  <c r="P7" i="9"/>
  <c r="O7" i="9"/>
  <c r="N7" i="9"/>
  <c r="M7" i="9"/>
  <c r="L7" i="9"/>
  <c r="K7" i="9"/>
  <c r="G7" i="9"/>
  <c r="F7" i="9"/>
  <c r="E7" i="9"/>
  <c r="H4" i="9" s="1"/>
  <c r="V6" i="9"/>
  <c r="U6" i="9"/>
  <c r="T6" i="9"/>
  <c r="R6" i="9"/>
  <c r="Q6" i="9"/>
  <c r="P6" i="9"/>
  <c r="L6" i="9"/>
  <c r="K6" i="9"/>
  <c r="G6" i="9"/>
  <c r="F6" i="9"/>
  <c r="E6" i="9"/>
  <c r="H5" i="9" s="1"/>
  <c r="V5" i="9"/>
  <c r="U5" i="9"/>
  <c r="R5" i="9"/>
  <c r="Q5" i="9"/>
  <c r="P5" i="9"/>
  <c r="M5" i="9"/>
  <c r="L5" i="9"/>
  <c r="K5" i="9"/>
  <c r="J5" i="9"/>
  <c r="I5" i="9"/>
  <c r="V4" i="9"/>
  <c r="U4" i="9"/>
  <c r="S4" i="9"/>
  <c r="R4" i="9"/>
  <c r="Q4" i="9"/>
  <c r="P4" i="9"/>
  <c r="O4" i="9"/>
  <c r="N4" i="9"/>
  <c r="M4" i="9"/>
  <c r="K4" i="9"/>
  <c r="J4" i="9"/>
  <c r="I4" i="9"/>
  <c r="T3" i="9"/>
  <c r="AD41" i="8"/>
  <c r="AC41" i="8"/>
  <c r="AB41" i="8"/>
  <c r="T41" i="8"/>
  <c r="S41" i="8"/>
  <c r="R41" i="8"/>
  <c r="J41" i="8"/>
  <c r="I41" i="8"/>
  <c r="H41" i="8"/>
  <c r="AD40" i="8"/>
  <c r="AC40" i="8"/>
  <c r="AB40" i="8"/>
  <c r="T40" i="8"/>
  <c r="S40" i="8"/>
  <c r="R40" i="8"/>
  <c r="J40" i="8"/>
  <c r="I40" i="8"/>
  <c r="H40" i="8"/>
  <c r="AD36" i="8"/>
  <c r="AC36" i="8"/>
  <c r="AB36" i="8"/>
  <c r="T36" i="8"/>
  <c r="S36" i="8"/>
  <c r="R36" i="8"/>
  <c r="J36" i="8"/>
  <c r="I36" i="8"/>
  <c r="H36" i="8"/>
  <c r="AD35" i="8"/>
  <c r="AC35" i="8"/>
  <c r="AB35" i="8"/>
  <c r="T35" i="8"/>
  <c r="S35" i="8"/>
  <c r="R35" i="8"/>
  <c r="J35" i="8"/>
  <c r="I35" i="8"/>
  <c r="H35" i="8"/>
  <c r="AD31" i="8"/>
  <c r="AC31" i="8"/>
  <c r="AB31" i="8"/>
  <c r="T31" i="8"/>
  <c r="S31" i="8"/>
  <c r="R31" i="8"/>
  <c r="J31" i="8"/>
  <c r="I31" i="8"/>
  <c r="H31" i="8"/>
  <c r="AD30" i="8"/>
  <c r="AC30" i="8"/>
  <c r="AB30" i="8"/>
  <c r="T30" i="8"/>
  <c r="S30" i="8"/>
  <c r="R30" i="8"/>
  <c r="J30" i="8"/>
  <c r="I30" i="8"/>
  <c r="H30" i="8"/>
  <c r="AD26" i="8"/>
  <c r="AC26" i="8"/>
  <c r="AB26" i="8"/>
  <c r="T26" i="8"/>
  <c r="S26" i="8"/>
  <c r="R26" i="8"/>
  <c r="J26" i="8"/>
  <c r="I26" i="8"/>
  <c r="H26" i="8"/>
  <c r="AD25" i="8"/>
  <c r="AC25" i="8"/>
  <c r="AB25" i="8"/>
  <c r="T25" i="8"/>
  <c r="S25" i="8"/>
  <c r="R25" i="8"/>
  <c r="J25" i="8"/>
  <c r="I25" i="8"/>
  <c r="H25" i="8"/>
  <c r="AD21" i="8"/>
  <c r="AC21" i="8"/>
  <c r="AB21" i="8"/>
  <c r="S21" i="8"/>
  <c r="R21" i="8"/>
  <c r="J21" i="8"/>
  <c r="I21" i="8"/>
  <c r="H21" i="8"/>
  <c r="AD20" i="8"/>
  <c r="AC20" i="8"/>
  <c r="AB20" i="8"/>
  <c r="T20" i="8"/>
  <c r="S20" i="8"/>
  <c r="T21" i="8" s="1"/>
  <c r="R20" i="8"/>
  <c r="J20" i="8"/>
  <c r="I20" i="8"/>
  <c r="H20" i="8"/>
  <c r="S15" i="8"/>
  <c r="R15" i="8"/>
  <c r="Q15" i="8"/>
  <c r="T12" i="8" s="1"/>
  <c r="P15" i="8"/>
  <c r="V10" i="8" s="1"/>
  <c r="O15" i="8"/>
  <c r="N15" i="8"/>
  <c r="M15" i="8"/>
  <c r="L15" i="8"/>
  <c r="U8" i="8" s="1"/>
  <c r="K15" i="8"/>
  <c r="J15" i="8"/>
  <c r="I15" i="8"/>
  <c r="H15" i="8"/>
  <c r="G15" i="8"/>
  <c r="F15" i="8"/>
  <c r="E15" i="8"/>
  <c r="T4" i="8" s="1"/>
  <c r="C15" i="8"/>
  <c r="AA14" i="8"/>
  <c r="Y14" i="8"/>
  <c r="S14" i="8"/>
  <c r="R14" i="8"/>
  <c r="Q14" i="8"/>
  <c r="T13" i="8" s="1"/>
  <c r="P14" i="8"/>
  <c r="O14" i="8"/>
  <c r="N14" i="8"/>
  <c r="M14" i="8"/>
  <c r="V9" i="8" s="1"/>
  <c r="L14" i="8"/>
  <c r="K14" i="8"/>
  <c r="J14" i="8"/>
  <c r="V7" i="8" s="1"/>
  <c r="I14" i="8"/>
  <c r="U7" i="8" s="1"/>
  <c r="H14" i="8"/>
  <c r="G14" i="8"/>
  <c r="F14" i="8"/>
  <c r="E14" i="8"/>
  <c r="T5" i="8" s="1"/>
  <c r="B14" i="8"/>
  <c r="W14" i="8" s="1"/>
  <c r="V13" i="8"/>
  <c r="U13" i="8"/>
  <c r="P13" i="8"/>
  <c r="O13" i="8"/>
  <c r="R10" i="8" s="1"/>
  <c r="N13" i="8"/>
  <c r="Q10" i="8" s="1"/>
  <c r="M13" i="8"/>
  <c r="L13" i="8"/>
  <c r="K13" i="8"/>
  <c r="Q8" i="8" s="1"/>
  <c r="J13" i="8"/>
  <c r="S6" i="8" s="1"/>
  <c r="I13" i="8"/>
  <c r="H13" i="8"/>
  <c r="G13" i="8"/>
  <c r="F13" i="8"/>
  <c r="E13" i="8"/>
  <c r="V12" i="8"/>
  <c r="U12" i="8"/>
  <c r="P12" i="8"/>
  <c r="O12" i="8"/>
  <c r="R11" i="8" s="1"/>
  <c r="N12" i="8"/>
  <c r="M12" i="8"/>
  <c r="L12" i="8"/>
  <c r="K12" i="8"/>
  <c r="J12" i="8"/>
  <c r="I12" i="8"/>
  <c r="H12" i="8"/>
  <c r="Q7" i="8" s="1"/>
  <c r="G12" i="8"/>
  <c r="S5" i="8" s="1"/>
  <c r="F12" i="8"/>
  <c r="E12" i="8"/>
  <c r="V11" i="8"/>
  <c r="U11" i="8"/>
  <c r="T11" i="8"/>
  <c r="S11" i="8"/>
  <c r="Q11" i="8"/>
  <c r="M11" i="8"/>
  <c r="P8" i="8" s="1"/>
  <c r="L11" i="8"/>
  <c r="O8" i="8" s="1"/>
  <c r="K11" i="8"/>
  <c r="J11" i="8"/>
  <c r="I11" i="8"/>
  <c r="O6" i="8" s="1"/>
  <c r="H11" i="8"/>
  <c r="N6" i="8" s="1"/>
  <c r="G11" i="8"/>
  <c r="F11" i="8"/>
  <c r="E11" i="8"/>
  <c r="U10" i="8"/>
  <c r="T10" i="8"/>
  <c r="S10" i="8"/>
  <c r="M10" i="8"/>
  <c r="P9" i="8" s="1"/>
  <c r="L10" i="8"/>
  <c r="K10" i="8"/>
  <c r="J10" i="8"/>
  <c r="I10" i="8"/>
  <c r="H10" i="8"/>
  <c r="G10" i="8"/>
  <c r="F10" i="8"/>
  <c r="O5" i="8" s="1"/>
  <c r="E10" i="8"/>
  <c r="N5" i="8" s="1"/>
  <c r="U9" i="8"/>
  <c r="T9" i="8"/>
  <c r="S9" i="8"/>
  <c r="R9" i="8"/>
  <c r="Q9" i="8"/>
  <c r="O9" i="8"/>
  <c r="N9" i="8"/>
  <c r="J9" i="8"/>
  <c r="M6" i="8" s="1"/>
  <c r="I9" i="8"/>
  <c r="H9" i="8"/>
  <c r="G9" i="8"/>
  <c r="M4" i="8" s="1"/>
  <c r="F9" i="8"/>
  <c r="L4" i="8" s="1"/>
  <c r="E9" i="8"/>
  <c r="V8" i="8"/>
  <c r="T8" i="8"/>
  <c r="S8" i="8"/>
  <c r="R8" i="8"/>
  <c r="N8" i="8"/>
  <c r="J8" i="8"/>
  <c r="I8" i="8"/>
  <c r="H8" i="8"/>
  <c r="G8" i="8"/>
  <c r="F8" i="8"/>
  <c r="E8" i="8"/>
  <c r="T7" i="8"/>
  <c r="S7" i="8"/>
  <c r="R7" i="8"/>
  <c r="P7" i="8"/>
  <c r="O7" i="8"/>
  <c r="N7" i="8"/>
  <c r="M7" i="8"/>
  <c r="L7" i="8"/>
  <c r="K7" i="8"/>
  <c r="G7" i="8"/>
  <c r="F7" i="8"/>
  <c r="I4" i="8" s="1"/>
  <c r="E7" i="8"/>
  <c r="H4" i="8" s="1"/>
  <c r="V6" i="8"/>
  <c r="U6" i="8"/>
  <c r="T6" i="8"/>
  <c r="R6" i="8"/>
  <c r="Q6" i="8"/>
  <c r="P6" i="8"/>
  <c r="L6" i="8"/>
  <c r="K6" i="8"/>
  <c r="G6" i="8"/>
  <c r="F6" i="8"/>
  <c r="E6" i="8"/>
  <c r="H5" i="8" s="1"/>
  <c r="V5" i="8"/>
  <c r="U5" i="8"/>
  <c r="R5" i="8"/>
  <c r="Q5" i="8"/>
  <c r="P5" i="8"/>
  <c r="M5" i="8"/>
  <c r="L5" i="8"/>
  <c r="K5" i="8"/>
  <c r="J5" i="8"/>
  <c r="I5" i="8"/>
  <c r="V4" i="8"/>
  <c r="U4" i="8"/>
  <c r="S4" i="8"/>
  <c r="R4" i="8"/>
  <c r="Q4" i="8"/>
  <c r="P4" i="8"/>
  <c r="O4" i="8"/>
  <c r="N4" i="8"/>
  <c r="K4" i="8"/>
  <c r="J4" i="8"/>
  <c r="T3" i="8"/>
  <c r="S15" i="7"/>
  <c r="V12" i="7" s="1"/>
  <c r="R15" i="7"/>
  <c r="Q15" i="7"/>
  <c r="P15" i="7"/>
  <c r="O15" i="7"/>
  <c r="N15" i="7"/>
  <c r="M15" i="7"/>
  <c r="V8" i="7" s="1"/>
  <c r="L15" i="7"/>
  <c r="U8" i="7" s="1"/>
  <c r="K15" i="7"/>
  <c r="J15" i="7"/>
  <c r="I15" i="7"/>
  <c r="H15" i="7"/>
  <c r="T6" i="7" s="1"/>
  <c r="G15" i="7"/>
  <c r="V4" i="7" s="1"/>
  <c r="F15" i="7"/>
  <c r="E15" i="7"/>
  <c r="S14" i="7"/>
  <c r="V13" i="7" s="1"/>
  <c r="R14" i="7"/>
  <c r="Q14" i="7"/>
  <c r="P14" i="7"/>
  <c r="V11" i="7" s="1"/>
  <c r="O14" i="7"/>
  <c r="U11" i="7" s="1"/>
  <c r="N14" i="7"/>
  <c r="M14" i="7"/>
  <c r="L14" i="7"/>
  <c r="K14" i="7"/>
  <c r="T9" i="7" s="1"/>
  <c r="J14" i="7"/>
  <c r="I14" i="7"/>
  <c r="H14" i="7"/>
  <c r="G14" i="7"/>
  <c r="V5" i="7" s="1"/>
  <c r="F14" i="7"/>
  <c r="E14" i="7"/>
  <c r="U13" i="7"/>
  <c r="T13" i="7"/>
  <c r="P13" i="7"/>
  <c r="O13" i="7"/>
  <c r="N13" i="7"/>
  <c r="Q10" i="7" s="1"/>
  <c r="M13" i="7"/>
  <c r="L13" i="7"/>
  <c r="K13" i="7"/>
  <c r="J13" i="7"/>
  <c r="S6" i="7" s="1"/>
  <c r="I13" i="7"/>
  <c r="H13" i="7"/>
  <c r="G13" i="7"/>
  <c r="F13" i="7"/>
  <c r="R4" i="7" s="1"/>
  <c r="E13" i="7"/>
  <c r="U12" i="7"/>
  <c r="T12" i="7"/>
  <c r="P12" i="7"/>
  <c r="O12" i="7"/>
  <c r="N12" i="7"/>
  <c r="Q11" i="7" s="1"/>
  <c r="M12" i="7"/>
  <c r="S9" i="7" s="1"/>
  <c r="L12" i="7"/>
  <c r="K12" i="7"/>
  <c r="J12" i="7"/>
  <c r="I12" i="7"/>
  <c r="R7" i="7" s="1"/>
  <c r="H12" i="7"/>
  <c r="Q7" i="7" s="1"/>
  <c r="G12" i="7"/>
  <c r="F12" i="7"/>
  <c r="E12" i="7"/>
  <c r="T11" i="7"/>
  <c r="S11" i="7"/>
  <c r="R11" i="7"/>
  <c r="M11" i="7"/>
  <c r="L11" i="7"/>
  <c r="O8" i="7" s="1"/>
  <c r="K11" i="7"/>
  <c r="N8" i="7" s="1"/>
  <c r="J11" i="7"/>
  <c r="I11" i="7"/>
  <c r="H11" i="7"/>
  <c r="G11" i="7"/>
  <c r="F11" i="7"/>
  <c r="E11" i="7"/>
  <c r="N4" i="7" s="1"/>
  <c r="V10" i="7"/>
  <c r="U10" i="7"/>
  <c r="T10" i="7"/>
  <c r="S10" i="7"/>
  <c r="R10" i="7"/>
  <c r="M10" i="7"/>
  <c r="L10" i="7"/>
  <c r="O9" i="7" s="1"/>
  <c r="K10" i="7"/>
  <c r="N9" i="7" s="1"/>
  <c r="J10" i="7"/>
  <c r="I10" i="7"/>
  <c r="H10" i="7"/>
  <c r="N7" i="7" s="1"/>
  <c r="G10" i="7"/>
  <c r="P5" i="7" s="1"/>
  <c r="F10" i="7"/>
  <c r="O5" i="7" s="1"/>
  <c r="E10" i="7"/>
  <c r="V9" i="7"/>
  <c r="U9" i="7"/>
  <c r="R9" i="7"/>
  <c r="Q9" i="7"/>
  <c r="P9" i="7"/>
  <c r="J9" i="7"/>
  <c r="M6" i="7" s="1"/>
  <c r="I9" i="7"/>
  <c r="L6" i="7" s="1"/>
  <c r="H9" i="7"/>
  <c r="G9" i="7"/>
  <c r="F9" i="7"/>
  <c r="E9" i="7"/>
  <c r="T8" i="7"/>
  <c r="S8" i="7"/>
  <c r="R8" i="7"/>
  <c r="Q8" i="7"/>
  <c r="P8" i="7"/>
  <c r="J8" i="7"/>
  <c r="M7" i="7" s="1"/>
  <c r="I8" i="7"/>
  <c r="L7" i="7" s="1"/>
  <c r="H8" i="7"/>
  <c r="G8" i="7"/>
  <c r="F8" i="7"/>
  <c r="L5" i="7" s="1"/>
  <c r="E8" i="7"/>
  <c r="K5" i="7" s="1"/>
  <c r="V7" i="7"/>
  <c r="U7" i="7"/>
  <c r="T7" i="7"/>
  <c r="S7" i="7"/>
  <c r="P7" i="7"/>
  <c r="O7" i="7"/>
  <c r="K7" i="7"/>
  <c r="G7" i="7"/>
  <c r="J4" i="7" s="1"/>
  <c r="F7" i="7"/>
  <c r="I4" i="7" s="1"/>
  <c r="E7" i="7"/>
  <c r="H4" i="7" s="1"/>
  <c r="V6" i="7"/>
  <c r="U6" i="7"/>
  <c r="R6" i="7"/>
  <c r="Q6" i="7"/>
  <c r="P6" i="7"/>
  <c r="O6" i="7"/>
  <c r="N6" i="7"/>
  <c r="K6" i="7"/>
  <c r="G6" i="7"/>
  <c r="J5" i="7" s="1"/>
  <c r="F6" i="7"/>
  <c r="I5" i="7" s="1"/>
  <c r="E6" i="7"/>
  <c r="U5" i="7"/>
  <c r="T5" i="7"/>
  <c r="S5" i="7"/>
  <c r="R5" i="7"/>
  <c r="Q5" i="7"/>
  <c r="N5" i="7"/>
  <c r="M5" i="7"/>
  <c r="H5" i="7"/>
  <c r="U4" i="7"/>
  <c r="T4" i="7"/>
  <c r="S4" i="7"/>
  <c r="Q4" i="7"/>
  <c r="P4" i="7"/>
  <c r="O4" i="7"/>
  <c r="M4" i="7"/>
  <c r="L4" i="7"/>
  <c r="K4" i="7"/>
  <c r="AE14" i="9" l="1"/>
  <c r="AC14" i="9"/>
  <c r="C14" i="9"/>
  <c r="J20" i="9"/>
  <c r="AE14" i="8"/>
  <c r="AC14" i="8"/>
  <c r="C14" i="8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" i="3"/>
  <c r="AC41" i="7" l="1"/>
  <c r="AB41" i="7"/>
  <c r="S41" i="7"/>
  <c r="T41" i="7" s="1"/>
  <c r="R41" i="7"/>
  <c r="I41" i="7"/>
  <c r="H41" i="7"/>
  <c r="AC40" i="7"/>
  <c r="AD40" i="7" s="1"/>
  <c r="AB40" i="7"/>
  <c r="S40" i="7"/>
  <c r="R40" i="7"/>
  <c r="J40" i="7"/>
  <c r="I40" i="7"/>
  <c r="H40" i="7"/>
  <c r="AC36" i="7"/>
  <c r="AD36" i="7" s="1"/>
  <c r="AB36" i="7"/>
  <c r="S36" i="7"/>
  <c r="R36" i="7"/>
  <c r="I36" i="7"/>
  <c r="J36" i="7" s="1"/>
  <c r="H36" i="7"/>
  <c r="AC35" i="7"/>
  <c r="AB35" i="7"/>
  <c r="S35" i="7"/>
  <c r="R35" i="7"/>
  <c r="I35" i="7"/>
  <c r="J35" i="7" s="1"/>
  <c r="H35" i="7"/>
  <c r="AC31" i="7"/>
  <c r="AD31" i="7" s="1"/>
  <c r="AB31" i="7"/>
  <c r="S31" i="7"/>
  <c r="T31" i="7" s="1"/>
  <c r="R31" i="7"/>
  <c r="I31" i="7"/>
  <c r="H31" i="7"/>
  <c r="AC30" i="7"/>
  <c r="AB30" i="7"/>
  <c r="S30" i="7"/>
  <c r="T30" i="7" s="1"/>
  <c r="R30" i="7"/>
  <c r="I30" i="7"/>
  <c r="J30" i="7" s="1"/>
  <c r="H30" i="7"/>
  <c r="AC26" i="7"/>
  <c r="AD26" i="7" s="1"/>
  <c r="AB26" i="7"/>
  <c r="S26" i="7"/>
  <c r="T26" i="7" s="1"/>
  <c r="R26" i="7"/>
  <c r="I26" i="7"/>
  <c r="H26" i="7"/>
  <c r="AC25" i="7"/>
  <c r="AD25" i="7" s="1"/>
  <c r="AB25" i="7"/>
  <c r="S25" i="7"/>
  <c r="R25" i="7"/>
  <c r="I25" i="7"/>
  <c r="H25" i="7"/>
  <c r="AC21" i="7"/>
  <c r="AD21" i="7" s="1"/>
  <c r="AB21" i="7"/>
  <c r="S21" i="7"/>
  <c r="R21" i="7"/>
  <c r="I21" i="7"/>
  <c r="H21" i="7"/>
  <c r="AD20" i="7"/>
  <c r="AC20" i="7"/>
  <c r="AB20" i="7"/>
  <c r="S20" i="7"/>
  <c r="R20" i="7"/>
  <c r="I20" i="7"/>
  <c r="J20" i="7" s="1"/>
  <c r="H20" i="7"/>
  <c r="J21" i="7" l="1"/>
  <c r="AD41" i="7"/>
  <c r="AD35" i="7"/>
  <c r="AD30" i="7"/>
  <c r="T40" i="7"/>
  <c r="T25" i="7"/>
  <c r="T21" i="7"/>
  <c r="J31" i="7"/>
  <c r="J25" i="7"/>
  <c r="G3" i="3"/>
  <c r="G4" i="3"/>
  <c r="G2" i="3"/>
  <c r="G25" i="3"/>
  <c r="J18" i="4" s="1"/>
  <c r="G5" i="3"/>
  <c r="G24" i="3"/>
  <c r="G18" i="4" s="1"/>
  <c r="G23" i="3"/>
  <c r="D18" i="4" s="1"/>
  <c r="G22" i="3"/>
  <c r="A18" i="4" s="1"/>
  <c r="G18" i="3"/>
  <c r="G14" i="3"/>
  <c r="G21" i="3"/>
  <c r="J16" i="4" s="1"/>
  <c r="G17" i="3"/>
  <c r="G13" i="3"/>
  <c r="G9" i="3"/>
  <c r="G20" i="3"/>
  <c r="G16" i="3"/>
  <c r="G12" i="3"/>
  <c r="G8" i="3"/>
  <c r="G10" i="3"/>
  <c r="G19" i="3"/>
  <c r="G15" i="3"/>
  <c r="G11" i="3"/>
  <c r="G7" i="3"/>
  <c r="G6" i="3"/>
  <c r="T36" i="7"/>
  <c r="T35" i="7"/>
  <c r="T20" i="7"/>
  <c r="J41" i="7"/>
  <c r="J26" i="7"/>
  <c r="J14" i="4" l="1"/>
  <c r="B10" i="10" s="1"/>
  <c r="G14" i="4"/>
  <c r="D12" i="4"/>
  <c r="J10" i="4"/>
  <c r="G8" i="4"/>
  <c r="B4" i="9" s="1"/>
  <c r="A10" i="4"/>
  <c r="D10" i="4"/>
  <c r="A8" i="4"/>
  <c r="G12" i="4"/>
  <c r="D8" i="4"/>
  <c r="H18" i="4"/>
  <c r="G16" i="4"/>
  <c r="D16" i="4"/>
  <c r="E18" i="4"/>
  <c r="D14" i="4"/>
  <c r="A16" i="4"/>
  <c r="E16" i="4"/>
  <c r="A14" i="4"/>
  <c r="J12" i="4"/>
  <c r="B14" i="7"/>
  <c r="C15" i="7" s="1"/>
  <c r="A12" i="4"/>
  <c r="G10" i="4"/>
  <c r="K18" i="4"/>
  <c r="K19" i="4"/>
  <c r="K17" i="4"/>
  <c r="K16" i="4"/>
  <c r="H16" i="4"/>
  <c r="H17" i="4"/>
  <c r="J8" i="4"/>
  <c r="H12" i="4" l="1"/>
  <c r="B8" i="9"/>
  <c r="K15" i="4"/>
  <c r="K14" i="4"/>
  <c r="H10" i="4"/>
  <c r="B6" i="9"/>
  <c r="H14" i="4"/>
  <c r="B10" i="9"/>
  <c r="K10" i="4"/>
  <c r="B6" i="10"/>
  <c r="C7" i="10" s="1"/>
  <c r="K13" i="4"/>
  <c r="B8" i="10"/>
  <c r="L21" i="10" s="1"/>
  <c r="K9" i="4"/>
  <c r="B4" i="10"/>
  <c r="H9" i="4"/>
  <c r="W10" i="10"/>
  <c r="C10" i="10"/>
  <c r="AA10" i="10"/>
  <c r="C11" i="10"/>
  <c r="N3" i="10"/>
  <c r="V41" i="10"/>
  <c r="V40" i="10"/>
  <c r="V26" i="10"/>
  <c r="V25" i="10"/>
  <c r="Y10" i="10"/>
  <c r="W6" i="10"/>
  <c r="H3" i="10"/>
  <c r="AA6" i="10"/>
  <c r="L35" i="10"/>
  <c r="L30" i="10"/>
  <c r="Y6" i="10"/>
  <c r="E3" i="9"/>
  <c r="AA12" i="10"/>
  <c r="W12" i="10"/>
  <c r="C12" i="10"/>
  <c r="C13" i="10"/>
  <c r="Y12" i="10"/>
  <c r="Q3" i="10"/>
  <c r="V21" i="10"/>
  <c r="V20" i="10"/>
  <c r="B10" i="8"/>
  <c r="B6" i="8"/>
  <c r="C6" i="8" s="1"/>
  <c r="B8" i="8"/>
  <c r="AA8" i="8" s="1"/>
  <c r="B12" i="8"/>
  <c r="C12" i="8" s="1"/>
  <c r="E9" i="4"/>
  <c r="B4" i="8"/>
  <c r="B10" i="7"/>
  <c r="AA10" i="7" s="1"/>
  <c r="H3" i="8"/>
  <c r="B9" i="4"/>
  <c r="E8" i="4"/>
  <c r="H15" i="4"/>
  <c r="B4" i="7"/>
  <c r="AA4" i="7" s="1"/>
  <c r="B8" i="4"/>
  <c r="K11" i="4"/>
  <c r="H13" i="4"/>
  <c r="H8" i="4"/>
  <c r="H19" i="4"/>
  <c r="E19" i="4"/>
  <c r="K12" i="4"/>
  <c r="C14" i="7"/>
  <c r="B14" i="4"/>
  <c r="E17" i="4"/>
  <c r="B19" i="4"/>
  <c r="T3" i="7"/>
  <c r="B18" i="4"/>
  <c r="Y14" i="7"/>
  <c r="W14" i="7"/>
  <c r="B15" i="4"/>
  <c r="H11" i="4"/>
  <c r="AA14" i="7"/>
  <c r="B13" i="4"/>
  <c r="B8" i="7"/>
  <c r="B11" i="4"/>
  <c r="B6" i="7"/>
  <c r="B16" i="4"/>
  <c r="B12" i="7"/>
  <c r="B17" i="4"/>
  <c r="K8" i="4"/>
  <c r="B12" i="4"/>
  <c r="B10" i="4"/>
  <c r="E10" i="4"/>
  <c r="E11" i="4"/>
  <c r="E14" i="4"/>
  <c r="E15" i="4"/>
  <c r="E13" i="4"/>
  <c r="E12" i="4"/>
  <c r="V26" i="7" l="1"/>
  <c r="C13" i="8"/>
  <c r="L26" i="10"/>
  <c r="L36" i="10"/>
  <c r="C6" i="10"/>
  <c r="L25" i="10"/>
  <c r="V31" i="10"/>
  <c r="L31" i="10"/>
  <c r="V36" i="8"/>
  <c r="W12" i="8"/>
  <c r="B41" i="9"/>
  <c r="C9" i="10"/>
  <c r="L41" i="10"/>
  <c r="W10" i="7"/>
  <c r="Y6" i="8"/>
  <c r="Y4" i="9"/>
  <c r="AA8" i="10"/>
  <c r="Y12" i="8"/>
  <c r="AA6" i="8"/>
  <c r="V35" i="10"/>
  <c r="K3" i="10"/>
  <c r="N3" i="7"/>
  <c r="AA12" i="8"/>
  <c r="W6" i="8"/>
  <c r="AE6" i="8" s="1"/>
  <c r="AC6" i="8" s="1"/>
  <c r="L20" i="10"/>
  <c r="W8" i="10"/>
  <c r="V36" i="10"/>
  <c r="V30" i="10"/>
  <c r="Y8" i="10"/>
  <c r="C8" i="10"/>
  <c r="L40" i="10"/>
  <c r="C7" i="8"/>
  <c r="L25" i="8"/>
  <c r="L31" i="8"/>
  <c r="B30" i="9"/>
  <c r="C10" i="7"/>
  <c r="V25" i="7"/>
  <c r="V21" i="8"/>
  <c r="V20" i="8"/>
  <c r="W8" i="8"/>
  <c r="AE10" i="10"/>
  <c r="AC10" i="10" s="1"/>
  <c r="Y8" i="8"/>
  <c r="L20" i="8"/>
  <c r="B40" i="9"/>
  <c r="C4" i="9"/>
  <c r="C5" i="9"/>
  <c r="AE6" i="10"/>
  <c r="AC6" i="10" s="1"/>
  <c r="K3" i="8"/>
  <c r="V30" i="8"/>
  <c r="L40" i="8"/>
  <c r="L41" i="8"/>
  <c r="B21" i="9"/>
  <c r="W4" i="9"/>
  <c r="AA4" i="9"/>
  <c r="AE12" i="10"/>
  <c r="AC12" i="10" s="1"/>
  <c r="C8" i="8"/>
  <c r="V35" i="8"/>
  <c r="B25" i="9"/>
  <c r="B26" i="9"/>
  <c r="AA4" i="10"/>
  <c r="C5" i="10"/>
  <c r="Y4" i="10"/>
  <c r="E3" i="10"/>
  <c r="W4" i="10"/>
  <c r="C4" i="10"/>
  <c r="B41" i="10"/>
  <c r="B40" i="10"/>
  <c r="B36" i="10"/>
  <c r="B35" i="10"/>
  <c r="B30" i="10"/>
  <c r="B26" i="10"/>
  <c r="B25" i="10"/>
  <c r="B21" i="10"/>
  <c r="B20" i="10"/>
  <c r="B31" i="10"/>
  <c r="AA12" i="9"/>
  <c r="C13" i="9"/>
  <c r="Y12" i="9"/>
  <c r="Q3" i="9"/>
  <c r="L25" i="9"/>
  <c r="V21" i="9"/>
  <c r="W12" i="9"/>
  <c r="C12" i="9"/>
  <c r="V20" i="9"/>
  <c r="W6" i="9"/>
  <c r="C6" i="9"/>
  <c r="AA6" i="9"/>
  <c r="L40" i="9"/>
  <c r="L35" i="9"/>
  <c r="L30" i="9"/>
  <c r="C7" i="9"/>
  <c r="Y6" i="9"/>
  <c r="L41" i="9"/>
  <c r="L36" i="9"/>
  <c r="L31" i="9"/>
  <c r="L26" i="9"/>
  <c r="H3" i="9"/>
  <c r="B35" i="9"/>
  <c r="V31" i="8"/>
  <c r="C9" i="8"/>
  <c r="Q3" i="8"/>
  <c r="L30" i="8"/>
  <c r="L26" i="8"/>
  <c r="B20" i="9"/>
  <c r="B36" i="9"/>
  <c r="AA8" i="9"/>
  <c r="C9" i="9"/>
  <c r="Y8" i="9"/>
  <c r="C8" i="9"/>
  <c r="V36" i="9"/>
  <c r="V31" i="9"/>
  <c r="L20" i="9"/>
  <c r="W8" i="9"/>
  <c r="V35" i="9"/>
  <c r="V30" i="9"/>
  <c r="K3" i="9"/>
  <c r="W10" i="9"/>
  <c r="C10" i="9"/>
  <c r="V41" i="9"/>
  <c r="B31" i="9"/>
  <c r="V26" i="9"/>
  <c r="Y10" i="9"/>
  <c r="AA10" i="9"/>
  <c r="N3" i="9"/>
  <c r="V40" i="9"/>
  <c r="V25" i="9"/>
  <c r="L21" i="9"/>
  <c r="C11" i="9"/>
  <c r="Y10" i="7"/>
  <c r="L35" i="8"/>
  <c r="B41" i="7"/>
  <c r="C11" i="7"/>
  <c r="L36" i="8"/>
  <c r="AA4" i="8"/>
  <c r="B35" i="8"/>
  <c r="B30" i="8"/>
  <c r="B25" i="8"/>
  <c r="B20" i="8"/>
  <c r="C5" i="8"/>
  <c r="Y4" i="8"/>
  <c r="E3" i="8"/>
  <c r="W4" i="8"/>
  <c r="C4" i="8"/>
  <c r="B41" i="8"/>
  <c r="B40" i="8"/>
  <c r="B36" i="8"/>
  <c r="B26" i="8"/>
  <c r="B21" i="8"/>
  <c r="W10" i="8"/>
  <c r="C10" i="8"/>
  <c r="AA10" i="8"/>
  <c r="N3" i="8"/>
  <c r="V25" i="8"/>
  <c r="L21" i="8"/>
  <c r="Y10" i="8"/>
  <c r="V41" i="8"/>
  <c r="V40" i="8"/>
  <c r="B31" i="8"/>
  <c r="V26" i="8"/>
  <c r="C11" i="8"/>
  <c r="B31" i="7"/>
  <c r="B40" i="7"/>
  <c r="C4" i="7"/>
  <c r="W4" i="7"/>
  <c r="B30" i="7"/>
  <c r="Y4" i="7"/>
  <c r="E3" i="7"/>
  <c r="B36" i="7"/>
  <c r="C5" i="7"/>
  <c r="AE14" i="7"/>
  <c r="B35" i="7"/>
  <c r="C6" i="7"/>
  <c r="C7" i="7"/>
  <c r="L36" i="7"/>
  <c r="L41" i="7"/>
  <c r="L40" i="7"/>
  <c r="L26" i="7"/>
  <c r="L35" i="7"/>
  <c r="H3" i="7"/>
  <c r="W6" i="7"/>
  <c r="L30" i="7"/>
  <c r="Y6" i="7"/>
  <c r="L31" i="7"/>
  <c r="AA6" i="7"/>
  <c r="K3" i="7"/>
  <c r="V36" i="7"/>
  <c r="L20" i="7"/>
  <c r="V30" i="7"/>
  <c r="Y8" i="7"/>
  <c r="V35" i="7"/>
  <c r="W8" i="7"/>
  <c r="V31" i="7"/>
  <c r="C9" i="7"/>
  <c r="C8" i="7"/>
  <c r="L21" i="7"/>
  <c r="AA8" i="7"/>
  <c r="B26" i="7"/>
  <c r="B20" i="7"/>
  <c r="B21" i="7"/>
  <c r="C12" i="7"/>
  <c r="C13" i="7"/>
  <c r="W12" i="7"/>
  <c r="AA12" i="7"/>
  <c r="V21" i="7"/>
  <c r="L25" i="7"/>
  <c r="Y12" i="7"/>
  <c r="V41" i="7"/>
  <c r="V20" i="7"/>
  <c r="Q3" i="7"/>
  <c r="V40" i="7"/>
  <c r="B25" i="7"/>
  <c r="AE10" i="7" l="1"/>
  <c r="AE12" i="8"/>
  <c r="AC12" i="8" s="1"/>
  <c r="AE8" i="10"/>
  <c r="AC8" i="10" s="1"/>
  <c r="AE8" i="8"/>
  <c r="AC8" i="8" s="1"/>
  <c r="AE4" i="9"/>
  <c r="AC4" i="9" s="1"/>
  <c r="AE4" i="10"/>
  <c r="AC4" i="10" s="1"/>
  <c r="AE8" i="9"/>
  <c r="AC8" i="9" s="1"/>
  <c r="AE6" i="9"/>
  <c r="AC6" i="9" s="1"/>
  <c r="AE10" i="9"/>
  <c r="AC10" i="9" s="1"/>
  <c r="AE12" i="9"/>
  <c r="AC12" i="9" s="1"/>
  <c r="AE4" i="7"/>
  <c r="AE10" i="8"/>
  <c r="AC10" i="8" s="1"/>
  <c r="AE4" i="8"/>
  <c r="AC4" i="8" s="1"/>
  <c r="AE6" i="7"/>
  <c r="AE12" i="7"/>
  <c r="AE8" i="7"/>
  <c r="AC14" i="7" l="1"/>
  <c r="AC12" i="7"/>
  <c r="AC10" i="7"/>
  <c r="AC8" i="7"/>
  <c r="AC4" i="7"/>
  <c r="AC6" i="7"/>
</calcChain>
</file>

<file path=xl/sharedStrings.xml><?xml version="1.0" encoding="utf-8"?>
<sst xmlns="http://schemas.openxmlformats.org/spreadsheetml/2006/main" count="501" uniqueCount="83">
  <si>
    <t>5 - 4 - 4 - 4</t>
  </si>
  <si>
    <t>5 - 5 - 4 - 4</t>
  </si>
  <si>
    <t>5 - 5 - 5 - 4</t>
  </si>
  <si>
    <t>6 - 5 - 5 - 5</t>
  </si>
  <si>
    <t>6 - 6 - 5 - 5</t>
  </si>
  <si>
    <t>6 - 6 - 6 - 5</t>
  </si>
  <si>
    <t>N°</t>
  </si>
  <si>
    <t>NOMS  Prénoms</t>
  </si>
  <si>
    <t>Tête de Série</t>
  </si>
  <si>
    <t>Alex</t>
  </si>
  <si>
    <t>Claire</t>
  </si>
  <si>
    <t>x</t>
  </si>
  <si>
    <t>Lucas</t>
  </si>
  <si>
    <t>Cécile</t>
  </si>
  <si>
    <t>Laurent Ve</t>
  </si>
  <si>
    <t>Coline</t>
  </si>
  <si>
    <t>Sébastien</t>
  </si>
  <si>
    <t>Nadège</t>
  </si>
  <si>
    <t>Matthias</t>
  </si>
  <si>
    <t>Séverine</t>
  </si>
  <si>
    <t>Arthur</t>
  </si>
  <si>
    <t>Léa</t>
  </si>
  <si>
    <t>Justinien</t>
  </si>
  <si>
    <t>Jeanne</t>
  </si>
  <si>
    <t>Théo</t>
  </si>
  <si>
    <t>Delphine</t>
  </si>
  <si>
    <t>Maxence</t>
  </si>
  <si>
    <t>Stéphanie</t>
  </si>
  <si>
    <t>Laurent Co</t>
  </si>
  <si>
    <t>Coralie</t>
  </si>
  <si>
    <t>Romain</t>
  </si>
  <si>
    <t>Caroline</t>
  </si>
  <si>
    <t>Florian</t>
  </si>
  <si>
    <t>Catherine</t>
  </si>
  <si>
    <t>Arnaud</t>
  </si>
  <si>
    <t>Charline</t>
  </si>
  <si>
    <t>Léo</t>
  </si>
  <si>
    <t>Charlotte</t>
  </si>
  <si>
    <t>Victor</t>
  </si>
  <si>
    <t>Daphnée</t>
  </si>
  <si>
    <t>Stan</t>
  </si>
  <si>
    <t>TIRAGE DES POULES</t>
  </si>
  <si>
    <t>POULE A</t>
  </si>
  <si>
    <t>POULE B</t>
  </si>
  <si>
    <t>POULE C</t>
  </si>
  <si>
    <t>POULE D</t>
  </si>
  <si>
    <t>nb_equipe</t>
  </si>
  <si>
    <t>format</t>
  </si>
  <si>
    <t>Equipes</t>
  </si>
  <si>
    <t>Points</t>
  </si>
  <si>
    <t>Sets</t>
  </si>
  <si>
    <t>Clas.</t>
  </si>
  <si>
    <t>MATCH 1 contre 2</t>
  </si>
  <si>
    <t>Terrain</t>
  </si>
  <si>
    <t>MATCH 3 contre 4</t>
  </si>
  <si>
    <t>MATCH 5 contre 6</t>
  </si>
  <si>
    <t>Scores</t>
  </si>
  <si>
    <t>Pts</t>
  </si>
  <si>
    <t>Set</t>
  </si>
  <si>
    <t>Vic</t>
  </si>
  <si>
    <t>MATCH 1 contre 3</t>
  </si>
  <si>
    <t>MATCH 2 contre 5</t>
  </si>
  <si>
    <t>MATCH 4 contre 6</t>
  </si>
  <si>
    <t>MATCH 1 contre 4</t>
  </si>
  <si>
    <t>MATCH 2 contre 6</t>
  </si>
  <si>
    <t>MATCH 3 contre 5</t>
  </si>
  <si>
    <t>MATCH 1 contre 5</t>
  </si>
  <si>
    <t>MATCH 2 contre 4</t>
  </si>
  <si>
    <t>MATCH 3 contre 6</t>
  </si>
  <si>
    <t>MATCH 1 contre 6</t>
  </si>
  <si>
    <t>MATCH 2 contre 3</t>
  </si>
  <si>
    <t>MATCH 4 contre 5</t>
  </si>
  <si>
    <t>Victoires</t>
  </si>
  <si>
    <t>MATCHS POULE A</t>
  </si>
  <si>
    <t>Tirage au sort</t>
  </si>
  <si>
    <t>Romuald</t>
  </si>
  <si>
    <t>Roseline</t>
  </si>
  <si>
    <t>Estelle</t>
  </si>
  <si>
    <t>Charles</t>
  </si>
  <si>
    <t>Sophie</t>
  </si>
  <si>
    <t>MATCHS POULE B</t>
  </si>
  <si>
    <t>MATCHS POULE C</t>
  </si>
  <si>
    <t>MATCHS POULE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</si>
</sst>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8"/>
      <color rgb="FF000000"/>
      <name val="Arial1"/>
    </font>
    <font>
      <b/>
      <sz val="14"/>
      <color rgb="FF000000"/>
      <name val="Arial1"/>
    </font>
    <font>
      <b/>
      <sz val="10"/>
      <color rgb="FF000000"/>
      <name val="Arial1"/>
    </font>
    <font>
      <b/>
      <sz val="28"/>
      <color rgb="FF000000"/>
      <name val="Arial1"/>
    </font>
    <font>
      <sz val="20"/>
      <color rgb="FF000000"/>
      <name val="Arial1"/>
    </font>
    <font>
      <b/>
      <sz val="20"/>
      <color rgb="FF0000FF"/>
      <name val="Arial1"/>
    </font>
    <font>
      <b/>
      <sz val="16"/>
      <color rgb="FF000000"/>
      <name val="Arial1"/>
    </font>
    <font>
      <b/>
      <sz val="20"/>
      <color rgb="FF000000"/>
      <name val="Arial1"/>
    </font>
    <font>
      <b/>
      <sz val="12"/>
      <color rgb="FF000000"/>
      <name val="Arial1"/>
    </font>
    <font>
      <sz val="11"/>
      <color theme="0" tint="-0.14999847407452621"/>
      <name val="Calibri"/>
      <family val="2"/>
      <scheme val="minor"/>
    </font>
    <font>
      <sz val="20"/>
      <color theme="0" tint="-0.14999847407452621"/>
      <name val="Arial1"/>
    </font>
    <font>
      <sz val="14"/>
      <color theme="0" tint="-0.14999847407452621"/>
      <name val="Arial1"/>
    </font>
    <font>
      <sz val="28"/>
      <color rgb="FF006100"/>
      <name val="Calibri"/>
      <family val="2"/>
      <scheme val="minor"/>
    </font>
    <font>
      <b/>
      <sz val="18"/>
      <color rgb="FFFA7D00"/>
      <name val="Calibri"/>
      <family val="2"/>
      <scheme val="minor"/>
    </font>
    <font>
      <b/>
      <sz val="36"/>
      <color theme="9" tint="0.59999389629810485"/>
      <name val="Arial1"/>
    </font>
    <font>
      <sz val="10"/>
      <color theme="1"/>
      <name val="Arial Unicode MS"/>
      <family val="2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C5D9F1"/>
        <bgColor rgb="FFC5D9F1"/>
      </patternFill>
    </fill>
    <fill>
      <patternFill patternType="solid">
        <fgColor rgb="FFC0C0C0"/>
        <bgColor rgb="FFC0C0C0"/>
      </patternFill>
    </fill>
    <fill>
      <patternFill patternType="solid">
        <fgColor rgb="FF00FF00"/>
        <bgColor rgb="FF00FF00"/>
      </patternFill>
    </fill>
    <fill>
      <patternFill patternType="solid">
        <fgColor rgb="FF000000"/>
        <bgColor rgb="FF000000"/>
      </patternFill>
    </fill>
    <fill>
      <patternFill patternType="solid">
        <fgColor rgb="FF60497A"/>
        <bgColor rgb="FF60497A"/>
      </patternFill>
    </fill>
    <fill>
      <patternFill patternType="solid">
        <fgColor rgb="FFB1A0C7"/>
        <bgColor rgb="FFB1A0C7"/>
      </patternFill>
    </fill>
    <fill>
      <patternFill patternType="solid">
        <fgColor rgb="FFFABF8F"/>
        <bgColor rgb="FFFABF8F"/>
      </patternFill>
    </fill>
    <fill>
      <patternFill patternType="solid">
        <fgColor rgb="FFCCFFCC"/>
        <bgColor rgb="FFCCFFCC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3366FF"/>
        <bgColor rgb="FF3366FF"/>
      </patternFill>
    </fill>
    <fill>
      <patternFill patternType="solid">
        <fgColor rgb="FF92D050"/>
        <bgColor rgb="FF92D050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FF99CC"/>
        <bgColor rgb="FFFF99CC"/>
      </patternFill>
    </fill>
    <fill>
      <patternFill patternType="solid">
        <fgColor rgb="FF13528B"/>
        <bgColor rgb="FF13528B"/>
      </patternFill>
    </fill>
    <fill>
      <patternFill patternType="solid">
        <fgColor rgb="FFEDF1CB"/>
        <bgColor rgb="FFEDF1CB"/>
      </patternFill>
    </fill>
    <fill>
      <patternFill patternType="solid">
        <fgColor rgb="FF0070C0"/>
        <bgColor rgb="FF0070C0"/>
      </patternFill>
    </fill>
    <fill>
      <patternFill patternType="solid">
        <fgColor rgb="FF003E6C"/>
        <bgColor rgb="FF003E6C"/>
      </patternFill>
    </fill>
    <fill>
      <patternFill patternType="solid">
        <fgColor rgb="FFFF99FF"/>
        <bgColor rgb="FFFF99FF"/>
      </patternFill>
    </fill>
    <fill>
      <patternFill patternType="solid">
        <fgColor theme="0" tint="-0.34998626667073579"/>
        <bgColor rgb="FF969696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/>
      <top style="thin">
        <color rgb="FF000000"/>
      </top>
      <bottom/>
      <diagonal style="thin">
        <color rgb="FF000000"/>
      </diagonal>
    </border>
    <border diagonalUp="1" diagonalDown="1">
      <left/>
      <right/>
      <top style="thin">
        <color rgb="FF000000"/>
      </top>
      <bottom/>
      <diagonal style="thin">
        <color rgb="FF000000"/>
      </diagonal>
    </border>
    <border diagonalUp="1" diagonalDown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 diagonalUp="1" diagonalDown="1"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 diagonalUp="1" diagonalDown="1">
      <left/>
      <right/>
      <top/>
      <bottom style="thin">
        <color rgb="FF000000"/>
      </bottom>
      <diagonal style="thin">
        <color rgb="FF000000"/>
      </diagonal>
    </border>
    <border diagonalUp="1"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90">
    <xf numFmtId="0" fontId="0" fillId="0" borderId="0" xfId="0"/>
    <xf numFmtId="0" fontId="3" fillId="6" borderId="4" xfId="0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0" fillId="0" borderId="0" xfId="0"/>
    <xf numFmtId="0" fontId="3" fillId="6" borderId="9" xfId="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7" fillId="0" borderId="0" xfId="0" applyFont="1" applyProtection="1"/>
    <xf numFmtId="0" fontId="8" fillId="6" borderId="2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horizontal="center" vertical="center"/>
    </xf>
    <xf numFmtId="0" fontId="9" fillId="9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center" vertical="center"/>
    </xf>
    <xf numFmtId="0" fontId="9" fillId="7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 vertical="center"/>
    </xf>
    <xf numFmtId="0" fontId="10" fillId="12" borderId="2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9" fillId="9" borderId="3" xfId="0" applyFont="1" applyFill="1" applyBorder="1" applyAlignment="1" applyProtection="1">
      <alignment horizontal="center" vertical="center"/>
    </xf>
    <xf numFmtId="0" fontId="9" fillId="13" borderId="5" xfId="0" applyFont="1" applyFill="1" applyBorder="1" applyAlignment="1" applyProtection="1">
      <alignment horizontal="center" vertical="center"/>
    </xf>
    <xf numFmtId="0" fontId="9" fillId="14" borderId="2" xfId="0" applyFont="1" applyFill="1" applyBorder="1" applyAlignment="1" applyProtection="1">
      <alignment horizontal="center" vertical="center"/>
    </xf>
    <xf numFmtId="0" fontId="9" fillId="15" borderId="2" xfId="0" applyFont="1" applyFill="1" applyBorder="1" applyAlignment="1" applyProtection="1">
      <alignment horizontal="center" vertical="center"/>
    </xf>
    <xf numFmtId="0" fontId="9" fillId="16" borderId="2" xfId="0" applyFont="1" applyFill="1" applyBorder="1" applyAlignment="1" applyProtection="1">
      <alignment horizontal="center" vertical="center"/>
    </xf>
    <xf numFmtId="0" fontId="9" fillId="13" borderId="12" xfId="0" applyFont="1" applyFill="1" applyBorder="1" applyAlignment="1" applyProtection="1">
      <alignment horizontal="center" vertical="center"/>
    </xf>
    <xf numFmtId="0" fontId="9" fillId="13" borderId="3" xfId="0" applyFont="1" applyFill="1" applyBorder="1" applyAlignment="1" applyProtection="1">
      <alignment horizontal="center" vertical="center"/>
    </xf>
    <xf numFmtId="0" fontId="9" fillId="17" borderId="5" xfId="0" applyFont="1" applyFill="1" applyBorder="1" applyAlignment="1" applyProtection="1">
      <alignment horizontal="center" vertical="center"/>
    </xf>
    <xf numFmtId="0" fontId="9" fillId="18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17" borderId="12" xfId="0" applyFont="1" applyFill="1" applyBorder="1" applyAlignment="1" applyProtection="1">
      <alignment horizontal="center" vertical="center"/>
    </xf>
    <xf numFmtId="0" fontId="9" fillId="17" borderId="3" xfId="0" applyFont="1" applyFill="1" applyBorder="1" applyAlignment="1" applyProtection="1">
      <alignment horizontal="center" vertical="center"/>
    </xf>
    <xf numFmtId="0" fontId="9" fillId="19" borderId="2" xfId="0" applyFont="1" applyFill="1" applyBorder="1" applyAlignment="1" applyProtection="1">
      <alignment horizontal="center" vertical="center"/>
    </xf>
    <xf numFmtId="0" fontId="9" fillId="20" borderId="2" xfId="0" applyFont="1" applyFill="1" applyBorder="1" applyAlignment="1" applyProtection="1">
      <alignment horizontal="center" vertical="center"/>
    </xf>
    <xf numFmtId="0" fontId="9" fillId="17" borderId="2" xfId="0" applyFont="1" applyFill="1" applyBorder="1" applyAlignment="1" applyProtection="1">
      <alignment horizontal="center" vertical="center"/>
    </xf>
    <xf numFmtId="0" fontId="9" fillId="21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/>
    </xf>
    <xf numFmtId="0" fontId="9" fillId="16" borderId="2" xfId="0" applyFont="1" applyFill="1" applyBorder="1" applyAlignment="1" applyProtection="1">
      <alignment horizontal="center"/>
    </xf>
    <xf numFmtId="0" fontId="9" fillId="5" borderId="2" xfId="0" applyFont="1" applyFill="1" applyBorder="1" applyAlignment="1" applyProtection="1">
      <alignment horizontal="center"/>
    </xf>
    <xf numFmtId="0" fontId="3" fillId="20" borderId="2" xfId="0" applyFont="1" applyFill="1" applyBorder="1" applyAlignment="1" applyProtection="1">
      <alignment horizontal="center"/>
    </xf>
    <xf numFmtId="0" fontId="9" fillId="21" borderId="2" xfId="0" applyFont="1" applyFill="1" applyBorder="1" applyAlignment="1" applyProtection="1">
      <alignment horizontal="center"/>
    </xf>
    <xf numFmtId="0" fontId="0" fillId="8" borderId="2" xfId="0" applyFill="1" applyBorder="1" applyProtection="1"/>
    <xf numFmtId="0" fontId="9" fillId="9" borderId="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9" fillId="17" borderId="2" xfId="0" applyFont="1" applyFill="1" applyBorder="1" applyAlignment="1" applyProtection="1">
      <alignment horizontal="center" vertical="center"/>
    </xf>
    <xf numFmtId="0" fontId="9" fillId="21" borderId="2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</xf>
    <xf numFmtId="0" fontId="9" fillId="6" borderId="3" xfId="0" applyFont="1" applyFill="1" applyBorder="1" applyAlignment="1" applyProtection="1">
      <alignment horizontal="center" vertical="center"/>
    </xf>
    <xf numFmtId="0" fontId="9" fillId="12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22" borderId="2" xfId="0" applyFont="1" applyFill="1" applyBorder="1" applyAlignment="1" applyProtection="1">
      <alignment horizontal="center" vertical="center"/>
    </xf>
    <xf numFmtId="0" fontId="9" fillId="23" borderId="2" xfId="0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center" vertical="center"/>
    </xf>
    <xf numFmtId="0" fontId="9" fillId="16" borderId="2" xfId="0" applyFont="1" applyFill="1" applyBorder="1" applyAlignment="1" applyProtection="1">
      <alignment horizontal="center" vertical="center"/>
    </xf>
    <xf numFmtId="0" fontId="0" fillId="0" borderId="2" xfId="0" applyFill="1" applyBorder="1"/>
    <xf numFmtId="0" fontId="9" fillId="18" borderId="2" xfId="0" applyFont="1" applyFill="1" applyBorder="1" applyAlignment="1" applyProtection="1">
      <alignment horizontal="center" vertical="center"/>
    </xf>
    <xf numFmtId="0" fontId="9" fillId="7" borderId="2" xfId="0" applyFont="1" applyFill="1" applyBorder="1" applyAlignment="1" applyProtection="1">
      <alignment horizontal="center" vertical="center"/>
    </xf>
    <xf numFmtId="0" fontId="9" fillId="14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 vertical="center"/>
    </xf>
    <xf numFmtId="0" fontId="9" fillId="13" borderId="2" xfId="0" applyFont="1" applyFill="1" applyBorder="1" applyAlignment="1" applyProtection="1">
      <alignment horizontal="center" vertical="center"/>
    </xf>
    <xf numFmtId="0" fontId="9" fillId="24" borderId="2" xfId="0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13" fillId="0" borderId="0" xfId="0" applyFont="1" applyProtection="1"/>
    <xf numFmtId="0" fontId="14" fillId="0" borderId="0" xfId="0" applyFont="1" applyAlignment="1" applyProtection="1">
      <alignment horizontal="center" vertical="center"/>
    </xf>
    <xf numFmtId="0" fontId="12" fillId="0" borderId="0" xfId="0" applyFont="1"/>
    <xf numFmtId="0" fontId="15" fillId="2" borderId="2" xfId="1" applyFont="1" applyBorder="1" applyAlignment="1" applyProtection="1">
      <alignment horizontal="center" vertical="center"/>
    </xf>
    <xf numFmtId="0" fontId="16" fillId="3" borderId="1" xfId="2" applyFont="1" applyAlignment="1" applyProtection="1">
      <alignment horizontal="center" vertical="center"/>
    </xf>
    <xf numFmtId="0" fontId="17" fillId="25" borderId="2" xfId="0" applyFont="1" applyFill="1" applyBorder="1" applyAlignment="1" applyProtection="1">
      <alignment horizontal="center" vertical="center"/>
    </xf>
    <xf numFmtId="0" fontId="18" fillId="0" borderId="0" xfId="0" applyFont="1" applyAlignment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8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</cellXfs>
  <cellStyles count="3">
    <cellStyle name="Calcul" xfId="2" builtinId="22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B20" sqref="B20"/>
    </sheetView>
  </sheetViews>
  <sheetFormatPr baseColWidth="10" defaultRowHeight="15"/>
  <cols>
    <col min="1" max="1" width="9.28515625" style="9" customWidth="1"/>
    <col min="2" max="3" width="40.7109375" style="9" customWidth="1"/>
    <col min="4" max="4" width="23.140625" style="9" bestFit="1" customWidth="1"/>
    <col min="5" max="6" width="11.42578125" style="9"/>
    <col min="7" max="7" width="12.85546875" style="9" bestFit="1" customWidth="1"/>
    <col min="8" max="16384" width="11.42578125" style="9"/>
  </cols>
  <sheetData>
    <row r="1" spans="1:14" ht="24" thickBot="1">
      <c r="A1" s="1" t="s">
        <v>6</v>
      </c>
      <c r="B1" s="7" t="s">
        <v>7</v>
      </c>
      <c r="C1" s="8"/>
      <c r="D1" s="2" t="s">
        <v>8</v>
      </c>
      <c r="G1" s="9" t="s">
        <v>74</v>
      </c>
    </row>
    <row r="2" spans="1:14" ht="18">
      <c r="A2" s="3">
        <v>1</v>
      </c>
      <c r="B2" s="10" t="s">
        <v>9</v>
      </c>
      <c r="C2" s="10" t="s">
        <v>10</v>
      </c>
      <c r="D2" s="4" t="s">
        <v>11</v>
      </c>
      <c r="E2" s="9">
        <f ca="1">IF(ISBLANK(B2),"",RAND())</f>
        <v>0.42111385629115461</v>
      </c>
      <c r="G2" s="9">
        <f ca="1">IF(ISBLANK(B2),"",INDEX($A$2:$A$5,RANK($E2,$E$2:$E$5),1))</f>
        <v>3</v>
      </c>
      <c r="H2"/>
      <c r="I2" s="79"/>
      <c r="L2" s="88"/>
      <c r="M2" s="88"/>
      <c r="N2" s="89"/>
    </row>
    <row r="3" spans="1:14" ht="18">
      <c r="A3" s="3">
        <v>2</v>
      </c>
      <c r="B3" s="11" t="s">
        <v>12</v>
      </c>
      <c r="C3" s="11" t="s">
        <v>13</v>
      </c>
      <c r="D3" s="5" t="s">
        <v>11</v>
      </c>
      <c r="E3" s="9">
        <f t="shared" ref="E3:E25" ca="1" si="0">IF(ISBLANK(B3),"",RAND())</f>
        <v>0.20120084662017279</v>
      </c>
      <c r="G3" s="9">
        <f t="shared" ref="G3:G5" ca="1" si="1">IF(ISBLANK(B3),"",INDEX($A$2:$A$5,RANK($E3,$E$2:$E$5),1))</f>
        <v>4</v>
      </c>
      <c r="H3"/>
      <c r="L3" s="88"/>
      <c r="M3" s="88"/>
      <c r="N3" s="89"/>
    </row>
    <row r="4" spans="1:14" ht="18">
      <c r="A4" s="3">
        <v>3</v>
      </c>
      <c r="B4" s="11" t="s">
        <v>14</v>
      </c>
      <c r="C4" s="11" t="s">
        <v>15</v>
      </c>
      <c r="D4" s="5" t="s">
        <v>11</v>
      </c>
      <c r="E4" s="9">
        <f t="shared" ca="1" si="0"/>
        <v>0.7596366463097346</v>
      </c>
      <c r="G4" s="9">
        <f t="shared" ca="1" si="1"/>
        <v>2</v>
      </c>
      <c r="H4"/>
      <c r="L4" s="88"/>
      <c r="M4" s="88"/>
      <c r="N4" s="89"/>
    </row>
    <row r="5" spans="1:14" ht="18">
      <c r="A5" s="3">
        <v>4</v>
      </c>
      <c r="B5" s="11" t="s">
        <v>16</v>
      </c>
      <c r="C5" s="11" t="s">
        <v>17</v>
      </c>
      <c r="D5" s="5" t="s">
        <v>11</v>
      </c>
      <c r="E5" s="9">
        <f t="shared" ca="1" si="0"/>
        <v>0.85496161155606987</v>
      </c>
      <c r="G5" s="9">
        <f t="shared" ca="1" si="1"/>
        <v>1</v>
      </c>
      <c r="H5"/>
      <c r="L5" s="88"/>
      <c r="M5" s="88"/>
      <c r="N5" s="89"/>
    </row>
    <row r="6" spans="1:14" ht="18">
      <c r="A6" s="3">
        <v>5</v>
      </c>
      <c r="B6" s="11" t="s">
        <v>18</v>
      </c>
      <c r="C6" s="11" t="s">
        <v>19</v>
      </c>
      <c r="D6" s="5"/>
      <c r="E6" s="9">
        <f t="shared" ca="1" si="0"/>
        <v>0.39813244085730448</v>
      </c>
      <c r="G6" s="9">
        <f ca="1">IF(ISBLANK(B6),"",INDEX($A$6:$A$25,RANK($E6,$E$6:$E$25),1))</f>
        <v>12</v>
      </c>
      <c r="L6" s="88"/>
      <c r="M6" s="88"/>
      <c r="N6" s="89"/>
    </row>
    <row r="7" spans="1:14" ht="18">
      <c r="A7" s="3">
        <v>6</v>
      </c>
      <c r="B7" s="11" t="s">
        <v>20</v>
      </c>
      <c r="C7" s="11" t="s">
        <v>21</v>
      </c>
      <c r="D7" s="5"/>
      <c r="E7" s="9">
        <f t="shared" ca="1" si="0"/>
        <v>0.27217097909849208</v>
      </c>
      <c r="G7" s="9">
        <f t="shared" ref="G7:G25" ca="1" si="2">IF(ISBLANK(B7),"",INDEX($A$6:$A$25,RANK($E7,$E$6:$E$25),1))</f>
        <v>14</v>
      </c>
      <c r="L7" s="88"/>
      <c r="M7" s="88"/>
      <c r="N7" s="89"/>
    </row>
    <row r="8" spans="1:14" ht="18">
      <c r="A8" s="3">
        <v>7</v>
      </c>
      <c r="B8" s="11" t="s">
        <v>22</v>
      </c>
      <c r="C8" s="11" t="s">
        <v>23</v>
      </c>
      <c r="D8" s="5"/>
      <c r="E8" s="9">
        <f t="shared" ca="1" si="0"/>
        <v>3.223927775858626E-2</v>
      </c>
      <c r="G8" s="9">
        <f t="shared" ca="1" si="2"/>
        <v>18</v>
      </c>
      <c r="L8" s="88"/>
      <c r="M8" s="88"/>
      <c r="N8" s="89"/>
    </row>
    <row r="9" spans="1:14" ht="18">
      <c r="A9" s="3">
        <v>8</v>
      </c>
      <c r="B9" s="11" t="s">
        <v>24</v>
      </c>
      <c r="C9" s="11" t="s">
        <v>25</v>
      </c>
      <c r="D9" s="5"/>
      <c r="E9" s="9">
        <f t="shared" ca="1" si="0"/>
        <v>0.55754843477786731</v>
      </c>
      <c r="G9" s="9">
        <f t="shared" ca="1" si="2"/>
        <v>11</v>
      </c>
      <c r="L9" s="88"/>
      <c r="M9" s="88"/>
      <c r="N9" s="89"/>
    </row>
    <row r="10" spans="1:14" ht="18">
      <c r="A10" s="3">
        <v>9</v>
      </c>
      <c r="B10" s="11" t="s">
        <v>26</v>
      </c>
      <c r="C10" s="11" t="s">
        <v>27</v>
      </c>
      <c r="D10" s="5"/>
      <c r="E10" s="9">
        <f t="shared" ca="1" si="0"/>
        <v>9.1033067421470326E-2</v>
      </c>
      <c r="G10" s="9">
        <f t="shared" ca="1" si="2"/>
        <v>17</v>
      </c>
      <c r="L10" s="88"/>
      <c r="M10" s="88"/>
      <c r="N10" s="89"/>
    </row>
    <row r="11" spans="1:14" ht="18">
      <c r="A11" s="3">
        <v>10</v>
      </c>
      <c r="B11" s="11" t="s">
        <v>28</v>
      </c>
      <c r="C11" s="11" t="s">
        <v>29</v>
      </c>
      <c r="D11" s="5"/>
      <c r="E11" s="9">
        <f t="shared" ca="1" si="0"/>
        <v>0.85127625008243069</v>
      </c>
      <c r="G11" s="9">
        <f t="shared" ca="1" si="2"/>
        <v>6</v>
      </c>
      <c r="L11" s="88"/>
      <c r="M11" s="88"/>
      <c r="N11" s="89"/>
    </row>
    <row r="12" spans="1:14" ht="18">
      <c r="A12" s="3">
        <v>11</v>
      </c>
      <c r="B12" s="11" t="s">
        <v>30</v>
      </c>
      <c r="C12" s="11" t="s">
        <v>31</v>
      </c>
      <c r="D12" s="5"/>
      <c r="E12" s="9">
        <f t="shared" ca="1" si="0"/>
        <v>0.78554816310562448</v>
      </c>
      <c r="G12" s="9">
        <f t="shared" ca="1" si="2"/>
        <v>8</v>
      </c>
      <c r="L12" s="88"/>
      <c r="M12" s="88"/>
      <c r="N12" s="89"/>
    </row>
    <row r="13" spans="1:14" ht="18">
      <c r="A13" s="3">
        <v>12</v>
      </c>
      <c r="B13" s="11" t="s">
        <v>32</v>
      </c>
      <c r="C13" s="11" t="s">
        <v>33</v>
      </c>
      <c r="D13" s="5"/>
      <c r="E13" s="9">
        <f t="shared" ca="1" si="0"/>
        <v>0.62974123106771174</v>
      </c>
      <c r="G13" s="9">
        <f t="shared" ca="1" si="2"/>
        <v>10</v>
      </c>
      <c r="L13" s="88"/>
      <c r="M13" s="88"/>
      <c r="N13" s="89"/>
    </row>
    <row r="14" spans="1:14" ht="18">
      <c r="A14" s="3">
        <v>13</v>
      </c>
      <c r="B14" s="11" t="s">
        <v>34</v>
      </c>
      <c r="C14" s="11" t="s">
        <v>35</v>
      </c>
      <c r="D14" s="5"/>
      <c r="E14" s="9">
        <f t="shared" ca="1" si="0"/>
        <v>0.2959343994892556</v>
      </c>
      <c r="G14" s="9">
        <f t="shared" ca="1" si="2"/>
        <v>13</v>
      </c>
      <c r="L14" s="88"/>
      <c r="M14" s="88"/>
      <c r="N14" s="89"/>
    </row>
    <row r="15" spans="1:14" ht="18">
      <c r="A15" s="3">
        <v>14</v>
      </c>
      <c r="B15" s="11" t="s">
        <v>36</v>
      </c>
      <c r="C15" s="11" t="s">
        <v>37</v>
      </c>
      <c r="D15" s="5"/>
      <c r="E15" s="9">
        <f t="shared" ca="1" si="0"/>
        <v>0.21476971840325809</v>
      </c>
      <c r="G15" s="9">
        <f t="shared" ca="1" si="2"/>
        <v>15</v>
      </c>
      <c r="L15" s="88"/>
      <c r="M15" s="88"/>
      <c r="N15" s="89"/>
    </row>
    <row r="16" spans="1:14" ht="18">
      <c r="A16" s="3">
        <v>15</v>
      </c>
      <c r="B16" s="11" t="s">
        <v>38</v>
      </c>
      <c r="C16" s="11" t="s">
        <v>39</v>
      </c>
      <c r="D16" s="5"/>
      <c r="E16" s="9">
        <f t="shared" ca="1" si="0"/>
        <v>0.82328992743338525</v>
      </c>
      <c r="G16" s="9">
        <f t="shared" ca="1" si="2"/>
        <v>7</v>
      </c>
      <c r="L16" s="88"/>
      <c r="M16" s="88"/>
      <c r="N16" s="89"/>
    </row>
    <row r="17" spans="1:14" ht="18">
      <c r="A17" s="3">
        <v>16</v>
      </c>
      <c r="B17" s="11" t="s">
        <v>75</v>
      </c>
      <c r="C17" s="11" t="s">
        <v>76</v>
      </c>
      <c r="D17" s="5"/>
      <c r="E17" s="9">
        <f t="shared" ca="1" si="0"/>
        <v>0.85573067166526517</v>
      </c>
      <c r="G17" s="9">
        <f t="shared" ca="1" si="2"/>
        <v>5</v>
      </c>
      <c r="L17" s="88"/>
      <c r="M17" s="88"/>
      <c r="N17" s="89"/>
    </row>
    <row r="18" spans="1:14" ht="18">
      <c r="A18" s="3">
        <v>17</v>
      </c>
      <c r="B18" s="11" t="s">
        <v>40</v>
      </c>
      <c r="C18" s="11" t="s">
        <v>77</v>
      </c>
      <c r="D18" s="5"/>
      <c r="E18" s="9">
        <f t="shared" ca="1" si="0"/>
        <v>0.10732441542001903</v>
      </c>
      <c r="G18" s="9">
        <f t="shared" ca="1" si="2"/>
        <v>16</v>
      </c>
      <c r="L18" s="88"/>
      <c r="M18" s="88"/>
      <c r="N18" s="89"/>
    </row>
    <row r="19" spans="1:14" ht="18">
      <c r="A19" s="3">
        <v>18</v>
      </c>
      <c r="B19" s="11" t="s">
        <v>78</v>
      </c>
      <c r="C19" s="11" t="s">
        <v>79</v>
      </c>
      <c r="D19" s="5"/>
      <c r="E19" s="9">
        <f t="shared" ca="1" si="0"/>
        <v>0.7205111723595542</v>
      </c>
      <c r="G19" s="9">
        <f t="shared" ca="1" si="2"/>
        <v>9</v>
      </c>
      <c r="L19" s="88"/>
      <c r="M19" s="88"/>
      <c r="N19" s="89"/>
    </row>
    <row r="20" spans="1:14" ht="18">
      <c r="A20" s="3">
        <v>19</v>
      </c>
      <c r="B20" s="11"/>
      <c r="C20" s="11"/>
      <c r="D20" s="5"/>
      <c r="E20" s="9" t="str">
        <f t="shared" ca="1" si="0"/>
        <v/>
      </c>
      <c r="G20" s="9" t="str">
        <f t="shared" si="2"/>
        <v/>
      </c>
      <c r="L20" s="88"/>
      <c r="M20" s="88"/>
      <c r="N20" s="89"/>
    </row>
    <row r="21" spans="1:14" ht="18">
      <c r="A21" s="3">
        <v>20</v>
      </c>
      <c r="B21" s="11"/>
      <c r="C21" s="11"/>
      <c r="D21" s="5"/>
      <c r="E21" s="9" t="str">
        <f t="shared" ca="1" si="0"/>
        <v/>
      </c>
      <c r="G21" s="9" t="str">
        <f t="shared" si="2"/>
        <v/>
      </c>
      <c r="L21" s="88"/>
      <c r="M21" s="88"/>
      <c r="N21" s="89"/>
    </row>
    <row r="22" spans="1:14" ht="18">
      <c r="A22" s="3">
        <v>21</v>
      </c>
      <c r="B22" s="11"/>
      <c r="C22" s="11"/>
      <c r="D22" s="5"/>
      <c r="E22" s="9" t="str">
        <f t="shared" ca="1" si="0"/>
        <v/>
      </c>
      <c r="G22" s="9" t="str">
        <f t="shared" si="2"/>
        <v/>
      </c>
      <c r="L22" s="88"/>
      <c r="M22" s="88"/>
      <c r="N22" s="89"/>
    </row>
    <row r="23" spans="1:14" ht="18">
      <c r="A23" s="3">
        <v>22</v>
      </c>
      <c r="B23" s="11"/>
      <c r="C23" s="11"/>
      <c r="D23" s="5"/>
      <c r="E23" s="9" t="str">
        <f t="shared" ca="1" si="0"/>
        <v/>
      </c>
      <c r="G23" s="9" t="str">
        <f t="shared" si="2"/>
        <v/>
      </c>
      <c r="L23" s="88"/>
      <c r="M23" s="88"/>
      <c r="N23" s="89"/>
    </row>
    <row r="24" spans="1:14" ht="18">
      <c r="A24" s="3">
        <v>23</v>
      </c>
      <c r="B24" s="11"/>
      <c r="C24" s="11"/>
      <c r="D24" s="5"/>
      <c r="E24" s="9" t="str">
        <f t="shared" ca="1" si="0"/>
        <v/>
      </c>
      <c r="G24" s="9" t="str">
        <f t="shared" si="2"/>
        <v/>
      </c>
      <c r="L24" s="88"/>
      <c r="M24" s="88"/>
      <c r="N24" s="89"/>
    </row>
    <row r="25" spans="1:14" ht="18">
      <c r="A25" s="3">
        <v>24</v>
      </c>
      <c r="B25" s="11"/>
      <c r="C25" s="11"/>
      <c r="D25" s="5"/>
      <c r="E25" s="9" t="str">
        <f t="shared" ca="1" si="0"/>
        <v/>
      </c>
      <c r="G25" s="9" t="str">
        <f t="shared" si="2"/>
        <v/>
      </c>
      <c r="L25" s="88"/>
      <c r="M25" s="88"/>
      <c r="N25" s="89"/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D8" sqref="D8:D9"/>
    </sheetView>
  </sheetViews>
  <sheetFormatPr baseColWidth="10" defaultRowHeight="15"/>
  <cols>
    <col min="2" max="2" width="35.7109375" customWidth="1"/>
    <col min="5" max="5" width="35.7109375" customWidth="1"/>
    <col min="8" max="8" width="35.7109375" customWidth="1"/>
    <col min="11" max="11" width="35.7109375" customWidth="1"/>
  </cols>
  <sheetData>
    <row r="1" spans="1:1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36">
      <c r="A2" s="76" t="s">
        <v>41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" customHeight="1">
      <c r="A4" s="16"/>
      <c r="B4" s="16"/>
      <c r="C4" s="16"/>
      <c r="D4" s="16"/>
      <c r="E4" s="16"/>
      <c r="F4" s="16"/>
      <c r="G4" s="12"/>
      <c r="H4" s="12"/>
      <c r="I4" s="12"/>
      <c r="J4" s="12"/>
      <c r="K4" s="12"/>
    </row>
    <row r="5" spans="1:1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3.25">
      <c r="A7" s="77" t="s">
        <v>6</v>
      </c>
      <c r="B7" s="77" t="s">
        <v>42</v>
      </c>
      <c r="C7" s="12"/>
      <c r="D7" s="77" t="s">
        <v>6</v>
      </c>
      <c r="E7" s="77" t="s">
        <v>43</v>
      </c>
      <c r="F7" s="12"/>
      <c r="G7" s="77" t="s">
        <v>6</v>
      </c>
      <c r="H7" s="77" t="s">
        <v>44</v>
      </c>
      <c r="I7" s="12"/>
      <c r="J7" s="77" t="s">
        <v>6</v>
      </c>
      <c r="K7" s="77" t="s">
        <v>45</v>
      </c>
    </row>
    <row r="8" spans="1:11">
      <c r="A8" s="13">
        <f ca="1">Equipes!G2</f>
        <v>3</v>
      </c>
      <c r="B8" t="str">
        <f ca="1">IF(A8="","",LOOKUP(A8,Equipes!$A:$A,Equipes!$B:$B))</f>
        <v>Laurent Ve</v>
      </c>
      <c r="C8" s="12"/>
      <c r="D8" s="13">
        <f ca="1">Equipes!G3</f>
        <v>4</v>
      </c>
      <c r="E8" t="str">
        <f ca="1">IF(D8="","",LOOKUP(D8,Equipes!$A:$A,Equipes!$B:$B))</f>
        <v>Sébastien</v>
      </c>
      <c r="F8" s="12"/>
      <c r="G8" s="13">
        <f ca="1">Equipes!G4</f>
        <v>2</v>
      </c>
      <c r="H8" t="str">
        <f ca="1">IF(G8="","",LOOKUP(G8,Equipes!$A:$A,Equipes!$B:$B))</f>
        <v>Lucas</v>
      </c>
      <c r="I8" s="12"/>
      <c r="J8" s="13">
        <f ca="1">Equipes!G5</f>
        <v>1</v>
      </c>
      <c r="K8" t="str">
        <f ca="1">IF(J8="","",LOOKUP(J8,Equipes!$A:$A,Equipes!$B:$B))</f>
        <v>Alex</v>
      </c>
    </row>
    <row r="9" spans="1:11">
      <c r="A9" s="13"/>
      <c r="B9" t="str">
        <f ca="1">IF(A8="","",LOOKUP(A8,Equipes!$A:$A,Equipes!$C:$C))</f>
        <v>Coline</v>
      </c>
      <c r="C9" s="12"/>
      <c r="D9" s="13"/>
      <c r="E9" t="str">
        <f ca="1">IF(D8="","",LOOKUP(D8,Equipes!$A:$A,Equipes!$C:$C))</f>
        <v>Nadège</v>
      </c>
      <c r="F9" s="12"/>
      <c r="G9" s="13"/>
      <c r="H9" t="str">
        <f ca="1">IF(G8="","",LOOKUP(G8,Equipes!$A:$A,Equipes!$C:$C))</f>
        <v>Cécile</v>
      </c>
      <c r="I9" s="12"/>
      <c r="J9" s="13"/>
      <c r="K9" t="str">
        <f ca="1">IF(J8="","",LOOKUP(J8,Equipes!$A:$A,Equipes!$C:$C))</f>
        <v>Claire</v>
      </c>
    </row>
    <row r="10" spans="1:11">
      <c r="A10" s="13">
        <f ca="1">Equipes!G6</f>
        <v>12</v>
      </c>
      <c r="B10" t="str">
        <f ca="1">IF(A10="","",LOOKUP(A10,Equipes!$A:$A,Equipes!$B:$B))</f>
        <v>Florian</v>
      </c>
      <c r="C10" s="12"/>
      <c r="D10" s="80">
        <f ca="1">Equipes!G7</f>
        <v>14</v>
      </c>
      <c r="E10" t="str">
        <f ca="1">IF(D10="","",LOOKUP(D10,Equipes!$A:$A,Equipes!$B:$B))</f>
        <v>Léo</v>
      </c>
      <c r="F10" s="12"/>
      <c r="G10" s="13">
        <f ca="1">Equipes!G8</f>
        <v>18</v>
      </c>
      <c r="H10" t="str">
        <f ca="1">IF(G10="","",LOOKUP(G10,Equipes!$A:$A,Equipes!$B:$B))</f>
        <v>Charles</v>
      </c>
      <c r="I10" s="12"/>
      <c r="J10" s="13">
        <f ca="1">Equipes!G9</f>
        <v>11</v>
      </c>
      <c r="K10" t="str">
        <f ca="1">IF(J10="","",LOOKUP(J10,Equipes!$A:$A,Equipes!$B:$B))</f>
        <v>Romain</v>
      </c>
    </row>
    <row r="11" spans="1:11">
      <c r="A11" s="13"/>
      <c r="B11" t="str">
        <f ca="1">IF(A10="","",LOOKUP(A10,Equipes!$A:$A,Equipes!$C:$C))</f>
        <v>Catherine</v>
      </c>
      <c r="C11" s="12"/>
      <c r="D11" s="81"/>
      <c r="E11" t="str">
        <f ca="1">IF(D10="","",LOOKUP(D10,Equipes!$A:$A,Equipes!$C:$C))</f>
        <v>Charlotte</v>
      </c>
      <c r="F11" s="12"/>
      <c r="G11" s="13"/>
      <c r="H11" t="str">
        <f ca="1">IF(G10="","",LOOKUP(G10,Equipes!$A:$A,Equipes!$C:$C))</f>
        <v>Sophie</v>
      </c>
      <c r="I11" s="12"/>
      <c r="J11" s="13"/>
      <c r="K11" t="str">
        <f ca="1">IF(J10="","",LOOKUP(J10,Equipes!$A:$A,Equipes!$C:$C))</f>
        <v>Caroline</v>
      </c>
    </row>
    <row r="12" spans="1:11">
      <c r="A12" s="13">
        <f ca="1">Equipes!G10</f>
        <v>17</v>
      </c>
      <c r="B12" t="str">
        <f ca="1">IF(A12="","",LOOKUP(A12,Equipes!$A:$A,Equipes!$B:$B))</f>
        <v>Stan</v>
      </c>
      <c r="C12" s="12"/>
      <c r="D12" s="80">
        <f ca="1">Equipes!G11</f>
        <v>6</v>
      </c>
      <c r="E12" t="str">
        <f ca="1">IF(D12="","",LOOKUP(D12,Equipes!$A:$A,Equipes!$B:$B))</f>
        <v>Arthur</v>
      </c>
      <c r="F12" s="12"/>
      <c r="G12" s="13">
        <f ca="1">Equipes!G12</f>
        <v>8</v>
      </c>
      <c r="H12" t="str">
        <f ca="1">IF(G12="","",LOOKUP(G12,Equipes!$A:$A,Equipes!$B:$B))</f>
        <v>Théo</v>
      </c>
      <c r="I12" s="12"/>
      <c r="J12" s="13">
        <f ca="1">Equipes!G13</f>
        <v>10</v>
      </c>
      <c r="K12" t="str">
        <f ca="1">IF(J12="","",LOOKUP(J12,Equipes!$A:$A,Equipes!$B:$B))</f>
        <v>Laurent Co</v>
      </c>
    </row>
    <row r="13" spans="1:11">
      <c r="A13" s="13"/>
      <c r="B13" t="str">
        <f ca="1">IF(A12="","",LOOKUP(A12,Equipes!$A:$A,Equipes!$C:$C))</f>
        <v>Estelle</v>
      </c>
      <c r="C13" s="12"/>
      <c r="D13" s="81"/>
      <c r="E13" t="str">
        <f ca="1">IF(D12="","",LOOKUP(D12,Equipes!$A:$A,Equipes!$C:$C))</f>
        <v>Léa</v>
      </c>
      <c r="F13" s="12"/>
      <c r="G13" s="13"/>
      <c r="H13" t="str">
        <f ca="1">IF(G12="","",LOOKUP(G12,Equipes!$A:$A,Equipes!$C:$C))</f>
        <v>Delphine</v>
      </c>
      <c r="I13" s="12"/>
      <c r="J13" s="13"/>
      <c r="K13" t="str">
        <f ca="1">IF(J12="","",LOOKUP(J12,Equipes!$A:$A,Equipes!$C:$C))</f>
        <v>Coralie</v>
      </c>
    </row>
    <row r="14" spans="1:11">
      <c r="A14" s="13">
        <f ca="1">Equipes!G14</f>
        <v>13</v>
      </c>
      <c r="B14" t="str">
        <f ca="1">IF(A14="","",LOOKUP(A14,Equipes!$A:$A,Equipes!$B:$B))</f>
        <v>Arnaud</v>
      </c>
      <c r="C14" s="12"/>
      <c r="D14" s="80">
        <f ca="1">Equipes!G15</f>
        <v>15</v>
      </c>
      <c r="E14" t="str">
        <f ca="1">IF(D14="","",LOOKUP(D14,Equipes!$A:$A,Equipes!$B:$B))</f>
        <v>Victor</v>
      </c>
      <c r="F14" s="12"/>
      <c r="G14" s="13">
        <f ca="1">Equipes!G16</f>
        <v>7</v>
      </c>
      <c r="H14" t="str">
        <f ca="1">IF(G14="","",LOOKUP(G14,Equipes!$A:$A,Equipes!$B:$B))</f>
        <v>Justinien</v>
      </c>
      <c r="I14" s="12"/>
      <c r="J14" s="13">
        <f ca="1">Equipes!G17</f>
        <v>5</v>
      </c>
      <c r="K14" t="str">
        <f ca="1">IF(J14="","",LOOKUP(J14,Equipes!$A:$A,Equipes!$B:$B))</f>
        <v>Matthias</v>
      </c>
    </row>
    <row r="15" spans="1:11">
      <c r="A15" s="13"/>
      <c r="B15" t="str">
        <f ca="1">IF(A14="","",LOOKUP(A14,Equipes!$A:$A,Equipes!$C:$C))</f>
        <v>Charline</v>
      </c>
      <c r="C15" s="12"/>
      <c r="D15" s="81"/>
      <c r="E15" t="str">
        <f ca="1">IF(D14="","",LOOKUP(D14,Equipes!$A:$A,Equipes!$C:$C))</f>
        <v>Daphnée</v>
      </c>
      <c r="F15" s="12"/>
      <c r="G15" s="13"/>
      <c r="H15" t="str">
        <f ca="1">IF(G14="","",LOOKUP(G14,Equipes!$A:$A,Equipes!$C:$C))</f>
        <v>Jeanne</v>
      </c>
      <c r="I15" s="12"/>
      <c r="J15" s="13"/>
      <c r="K15" t="str">
        <f ca="1">IF(J14="","",LOOKUP(J14,Equipes!$A:$A,Equipes!$C:$C))</f>
        <v>Séverine</v>
      </c>
    </row>
    <row r="16" spans="1:11">
      <c r="A16" s="13">
        <f ca="1">Equipes!G18</f>
        <v>16</v>
      </c>
      <c r="B16" t="str">
        <f ca="1">IF(A16="","",LOOKUP(A16,Equipes!$A:$A,Equipes!$B:$B))</f>
        <v>Romuald</v>
      </c>
      <c r="C16" s="12"/>
      <c r="D16" s="80">
        <f ca="1">Equipes!G19</f>
        <v>9</v>
      </c>
      <c r="E16" t="str">
        <f ca="1">IF(D16="","",LOOKUP(D16,Equipes!$A:$A,Equipes!$B:$B))</f>
        <v>Maxence</v>
      </c>
      <c r="F16" s="12"/>
      <c r="G16" s="13" t="str">
        <f>Equipes!G20</f>
        <v/>
      </c>
      <c r="H16" t="str">
        <f>IF(G16="","",LOOKUP(G16,Equipes!$A:$A,Equipes!$B:$B))</f>
        <v/>
      </c>
      <c r="I16" s="12"/>
      <c r="J16" s="13" t="str">
        <f>Equipes!G21</f>
        <v/>
      </c>
      <c r="K16" t="str">
        <f>IF(J16="","",LOOKUP(J16,Equipes!$A:$A,Equipes!$B:$B))</f>
        <v/>
      </c>
    </row>
    <row r="17" spans="1:11">
      <c r="A17" s="13"/>
      <c r="B17" t="str">
        <f ca="1">IF(A16="","",LOOKUP(A16,Equipes!$A:$A,Equipes!$C:$C))</f>
        <v>Roseline</v>
      </c>
      <c r="C17" s="12"/>
      <c r="D17" s="81"/>
      <c r="E17" t="str">
        <f ca="1">IF(D16="","",LOOKUP(D16,Equipes!$A:$A,Equipes!$C:$C))</f>
        <v>Stéphanie</v>
      </c>
      <c r="F17" s="12"/>
      <c r="G17" s="13"/>
      <c r="H17" t="str">
        <f>IF(G16="","",LOOKUP(G16,Equipes!$A:$A,Equipes!$C:$C))</f>
        <v/>
      </c>
      <c r="I17" s="12"/>
      <c r="J17" s="13"/>
      <c r="K17" t="str">
        <f>IF(J16="","",LOOKUP(J16,Equipes!$A:$A,Equipes!$C:$C))</f>
        <v/>
      </c>
    </row>
    <row r="18" spans="1:11">
      <c r="A18" s="13" t="str">
        <f>Equipes!G22</f>
        <v/>
      </c>
      <c r="B18" t="str">
        <f>IF(A18="","",LOOKUP(A18,Equipes!$A:$A,Equipes!$B:$B))</f>
        <v/>
      </c>
      <c r="C18" s="12"/>
      <c r="D18" s="80" t="str">
        <f>Equipes!G23</f>
        <v/>
      </c>
      <c r="E18" t="str">
        <f>IF(D18="","",LOOKUP(D18,Equipes!$A:$A,Equipes!$B:$B))</f>
        <v/>
      </c>
      <c r="F18" s="12"/>
      <c r="G18" s="13" t="str">
        <f>Equipes!G24</f>
        <v/>
      </c>
      <c r="H18" t="str">
        <f>IF(G18="","",LOOKUP(G18,Equipes!$A:$A,Equipes!$B:$B))</f>
        <v/>
      </c>
      <c r="I18" s="12"/>
      <c r="J18" s="13" t="str">
        <f>Equipes!G25</f>
        <v/>
      </c>
      <c r="K18" t="str">
        <f>IF(J18="","",LOOKUP(J18,Equipes!$A:$A,Equipes!$B:$B))</f>
        <v/>
      </c>
    </row>
    <row r="19" spans="1:11">
      <c r="A19" s="13"/>
      <c r="B19" t="str">
        <f>IF(A18="","",LOOKUP(A18,Equipes!$A:$A,Equipes!$C:$C))</f>
        <v/>
      </c>
      <c r="C19" s="12"/>
      <c r="D19" s="81"/>
      <c r="E19" t="str">
        <f>IF(D18="","",LOOKUP(D18,Equipes!$A:$A,Equipes!$C:$C))</f>
        <v/>
      </c>
      <c r="F19" s="12"/>
      <c r="G19" s="13"/>
      <c r="H19" t="str">
        <f>IF(G18="","",LOOKUP(G18,Equipes!$A:$A,Equipes!$C:$C))</f>
        <v/>
      </c>
      <c r="I19" s="12"/>
      <c r="J19" s="13"/>
      <c r="K19" t="str">
        <f>IF(J18="","",LOOKUP(J18,Equipes!$A:$A,Equipes!$C:$C))</f>
        <v/>
      </c>
    </row>
  </sheetData>
  <mergeCells count="25">
    <mergeCell ref="G16:G17"/>
    <mergeCell ref="J16:J17"/>
    <mergeCell ref="A18:A19"/>
    <mergeCell ref="D18:D19"/>
    <mergeCell ref="G18:G19"/>
    <mergeCell ref="J18:J19"/>
    <mergeCell ref="A12:A13"/>
    <mergeCell ref="D12:D13"/>
    <mergeCell ref="G12:G13"/>
    <mergeCell ref="J12:J13"/>
    <mergeCell ref="A14:A15"/>
    <mergeCell ref="D14:D15"/>
    <mergeCell ref="G14:G15"/>
    <mergeCell ref="J14:J15"/>
    <mergeCell ref="A2:K2"/>
    <mergeCell ref="A8:A9"/>
    <mergeCell ref="D8:D9"/>
    <mergeCell ref="G8:G9"/>
    <mergeCell ref="J8:J9"/>
    <mergeCell ref="A10:A11"/>
    <mergeCell ref="D10:D11"/>
    <mergeCell ref="G10:G11"/>
    <mergeCell ref="J10:J11"/>
    <mergeCell ref="A16:A17"/>
    <mergeCell ref="D16:D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41"/>
  <sheetViews>
    <sheetView zoomScale="75" zoomScaleNormal="75" workbookViewId="0">
      <selection activeCell="B20" sqref="B20:D20"/>
    </sheetView>
  </sheetViews>
  <sheetFormatPr baseColWidth="10" defaultRowHeight="25.5"/>
  <cols>
    <col min="1" max="1" width="11.42578125" style="17" customWidth="1"/>
    <col min="2" max="2" width="9.42578125" style="17" customWidth="1"/>
    <col min="3" max="3" width="12.85546875" style="17" customWidth="1"/>
    <col min="4" max="4" width="14.5703125" style="17" customWidth="1"/>
    <col min="5" max="30" width="9.42578125" style="17" customWidth="1"/>
    <col min="31" max="31" width="14.5703125" style="72" customWidth="1"/>
    <col min="32" max="32" width="9.42578125" style="17" customWidth="1"/>
    <col min="33" max="34" width="20.28515625" style="18" customWidth="1"/>
    <col min="35" max="1024" width="11.42578125" style="17" customWidth="1"/>
  </cols>
  <sheetData>
    <row r="2" spans="2:34" customFormat="1" ht="45">
      <c r="B2" s="78" t="s">
        <v>73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2"/>
      <c r="AF2" s="17"/>
      <c r="AG2" s="18"/>
      <c r="AH2" s="18"/>
    </row>
    <row r="3" spans="2:34" customFormat="1" ht="26.25">
      <c r="B3" s="19" t="s">
        <v>48</v>
      </c>
      <c r="C3" s="19"/>
      <c r="D3" s="19"/>
      <c r="E3" s="20">
        <f ca="1">IF(B4="","",B4)</f>
        <v>3</v>
      </c>
      <c r="F3" s="20"/>
      <c r="G3" s="20"/>
      <c r="H3" s="20">
        <f ca="1">IF(B6="","",B6)</f>
        <v>12</v>
      </c>
      <c r="I3" s="20"/>
      <c r="J3" s="20"/>
      <c r="K3" s="20">
        <f ca="1">IF(B8="","",B8)</f>
        <v>17</v>
      </c>
      <c r="L3" s="20"/>
      <c r="M3" s="20"/>
      <c r="N3" s="20">
        <f ca="1">IF(B10="","",B10)</f>
        <v>13</v>
      </c>
      <c r="O3" s="20"/>
      <c r="P3" s="20"/>
      <c r="Q3" s="20">
        <f ca="1">IF(B12="","",B12)</f>
        <v>16</v>
      </c>
      <c r="R3" s="20"/>
      <c r="S3" s="20"/>
      <c r="T3" s="20" t="str">
        <f>IF(B14="","",B14)</f>
        <v/>
      </c>
      <c r="U3" s="20"/>
      <c r="V3" s="20"/>
      <c r="W3" s="19" t="s">
        <v>49</v>
      </c>
      <c r="X3" s="19"/>
      <c r="Y3" s="19" t="s">
        <v>50</v>
      </c>
      <c r="Z3" s="19"/>
      <c r="AA3" s="19" t="s">
        <v>72</v>
      </c>
      <c r="AB3" s="19"/>
      <c r="AC3" s="19" t="s">
        <v>51</v>
      </c>
      <c r="AD3" s="19"/>
      <c r="AE3" s="73"/>
      <c r="AF3" s="17"/>
      <c r="AG3" s="17"/>
      <c r="AH3" s="17"/>
    </row>
    <row r="4" spans="2:34" customFormat="1" ht="21.75" customHeight="1">
      <c r="B4" s="15">
        <f ca="1">IF(Poules!A8="","",Poules!A8)</f>
        <v>3</v>
      </c>
      <c r="C4" s="6" t="str">
        <f ca="1">IF(B4="","",LOOKUP(B4,Equipes!$A:$A,Equipes!$B:$B))</f>
        <v>Laurent Ve</v>
      </c>
      <c r="D4" s="6"/>
      <c r="E4" s="82"/>
      <c r="F4" s="83"/>
      <c r="G4" s="84"/>
      <c r="H4" s="21" t="str">
        <f>E7</f>
        <v/>
      </c>
      <c r="I4" s="21" t="str">
        <f>F7</f>
        <v/>
      </c>
      <c r="J4" s="21" t="str">
        <f>G7</f>
        <v/>
      </c>
      <c r="K4" s="22" t="str">
        <f>E9</f>
        <v/>
      </c>
      <c r="L4" s="22" t="str">
        <f>F9</f>
        <v/>
      </c>
      <c r="M4" s="22" t="str">
        <f>G9</f>
        <v/>
      </c>
      <c r="N4" s="23" t="str">
        <f>E11</f>
        <v/>
      </c>
      <c r="O4" s="23" t="str">
        <f>F11</f>
        <v/>
      </c>
      <c r="P4" s="23" t="str">
        <f>G11</f>
        <v/>
      </c>
      <c r="Q4" s="24" t="str">
        <f>E13</f>
        <v/>
      </c>
      <c r="R4" s="24" t="str">
        <f>F13</f>
        <v/>
      </c>
      <c r="S4" s="24" t="str">
        <f>G13</f>
        <v/>
      </c>
      <c r="T4" s="25" t="str">
        <f>E15</f>
        <v/>
      </c>
      <c r="U4" s="25" t="str">
        <f>F15</f>
        <v/>
      </c>
      <c r="V4" s="25" t="str">
        <f>G15</f>
        <v/>
      </c>
      <c r="W4" s="26">
        <f ca="1">IF($B4="","",SUM(E4:V4)-SUM(E5:V5))</f>
        <v>0</v>
      </c>
      <c r="X4" s="26"/>
      <c r="Y4" s="26">
        <f ca="1">IF($B4="","",I20-I21+I25-I26+I30-I31+I35-I36+I40-I41)</f>
        <v>0</v>
      </c>
      <c r="Z4" s="26"/>
      <c r="AA4" s="26">
        <f ca="1">IF(B4="","",J20+J25+J30+J35+J40)</f>
        <v>0</v>
      </c>
      <c r="AB4" s="26"/>
      <c r="AC4" s="27" t="e">
        <f ca="1">IF($B4="","",_xlfn.RANK.EQ(AE4,$AE$4:$AE$14))</f>
        <v>#VALUE!</v>
      </c>
      <c r="AD4" s="27"/>
      <c r="AE4" s="74" t="str">
        <f ca="1">IF(AA4*100000+Y4*1000+W4+1000000=1000000,"",AA4*100000+Y4*1000+W4+1000000)</f>
        <v/>
      </c>
      <c r="AF4" s="17"/>
      <c r="AG4" s="17"/>
      <c r="AH4" s="17"/>
    </row>
    <row r="5" spans="2:34" customFormat="1" ht="21.75" customHeight="1">
      <c r="B5" s="15"/>
      <c r="C5" s="6" t="str">
        <f ca="1">IF(B4="","",LOOKUP(B4,Equipes!$A:$A,Equipes!$C:$C))</f>
        <v>Coline</v>
      </c>
      <c r="D5" s="6"/>
      <c r="E5" s="85"/>
      <c r="F5" s="86"/>
      <c r="G5" s="87"/>
      <c r="H5" s="21" t="str">
        <f>E6</f>
        <v/>
      </c>
      <c r="I5" s="21" t="str">
        <f>F6</f>
        <v/>
      </c>
      <c r="J5" s="21" t="str">
        <f>G6</f>
        <v/>
      </c>
      <c r="K5" s="22" t="str">
        <f>E8</f>
        <v/>
      </c>
      <c r="L5" s="22" t="str">
        <f>F8</f>
        <v/>
      </c>
      <c r="M5" s="22" t="str">
        <f>G8</f>
        <v/>
      </c>
      <c r="N5" s="23" t="str">
        <f>E10</f>
        <v/>
      </c>
      <c r="O5" s="23" t="str">
        <f>F10</f>
        <v/>
      </c>
      <c r="P5" s="23" t="str">
        <f>G10</f>
        <v/>
      </c>
      <c r="Q5" s="24" t="str">
        <f>E12</f>
        <v/>
      </c>
      <c r="R5" s="24" t="str">
        <f>F12</f>
        <v/>
      </c>
      <c r="S5" s="24" t="str">
        <f>G12</f>
        <v/>
      </c>
      <c r="T5" s="25" t="str">
        <f>E14</f>
        <v/>
      </c>
      <c r="U5" s="25" t="str">
        <f>F14</f>
        <v/>
      </c>
      <c r="V5" s="25" t="str">
        <f>G14</f>
        <v/>
      </c>
      <c r="W5" s="26"/>
      <c r="X5" s="26"/>
      <c r="Y5" s="26"/>
      <c r="Z5" s="26"/>
      <c r="AA5" s="26"/>
      <c r="AB5" s="26"/>
      <c r="AC5" s="27"/>
      <c r="AD5" s="27"/>
      <c r="AE5" s="74"/>
      <c r="AF5" s="17"/>
      <c r="AG5" s="17"/>
      <c r="AH5" s="17"/>
    </row>
    <row r="6" spans="2:34" customFormat="1" ht="21.75" customHeight="1">
      <c r="B6" s="15">
        <f ca="1">IF(Poules!A10="","",Poules!A10)</f>
        <v>12</v>
      </c>
      <c r="C6" s="6" t="str">
        <f ca="1">IF(B6="","",LOOKUP(B6,Equipes!$A:$A,Equipes!$B:$B))</f>
        <v>Florian</v>
      </c>
      <c r="D6" s="6"/>
      <c r="E6" s="28" t="str">
        <f>IF(E21="","",E21)</f>
        <v/>
      </c>
      <c r="F6" s="28" t="str">
        <f>IF(F21="","",F21)</f>
        <v/>
      </c>
      <c r="G6" s="28" t="str">
        <f>IF(G21="","",G21)</f>
        <v/>
      </c>
      <c r="H6" s="82"/>
      <c r="I6" s="83"/>
      <c r="J6" s="84"/>
      <c r="K6" s="29" t="str">
        <f>H9</f>
        <v/>
      </c>
      <c r="L6" s="29" t="str">
        <f>I9</f>
        <v/>
      </c>
      <c r="M6" s="29" t="str">
        <f>J9</f>
        <v/>
      </c>
      <c r="N6" s="30" t="str">
        <f>H11</f>
        <v/>
      </c>
      <c r="O6" s="30" t="str">
        <f>I11</f>
        <v/>
      </c>
      <c r="P6" s="30" t="str">
        <f>J11</f>
        <v/>
      </c>
      <c r="Q6" s="31" t="str">
        <f>H13</f>
        <v/>
      </c>
      <c r="R6" s="31" t="str">
        <f>I13</f>
        <v/>
      </c>
      <c r="S6" s="31" t="str">
        <f>J13</f>
        <v/>
      </c>
      <c r="T6" s="32" t="str">
        <f>H15</f>
        <v/>
      </c>
      <c r="U6" s="32" t="str">
        <f>I15</f>
        <v/>
      </c>
      <c r="V6" s="32" t="str">
        <f>J15</f>
        <v/>
      </c>
      <c r="W6" s="26">
        <f ca="1">IF(B6="","",SUM(E6:V6)-SUM(E7:V7))</f>
        <v>0</v>
      </c>
      <c r="X6" s="26"/>
      <c r="Y6" s="26">
        <f ca="1">IF(B6="","",I21-I20+S25-S26+S30-S31+S35-S36+S40-S41)</f>
        <v>0</v>
      </c>
      <c r="Z6" s="26"/>
      <c r="AA6" s="26">
        <f ca="1">IF(B6="","",J21+T25+T30+T35+T40)</f>
        <v>0</v>
      </c>
      <c r="AB6" s="26"/>
      <c r="AC6" s="27" t="e">
        <f ca="1">IF($B6="","",_xlfn.RANK.EQ(AE6,$AE$4:$AE$14))</f>
        <v>#VALUE!</v>
      </c>
      <c r="AD6" s="27"/>
      <c r="AE6" s="74" t="str">
        <f ca="1">IF(AA6*100000+Y6*1000+W6+1000000=1000000,"",AA6*100000+Y6*1000+W6+1000000)</f>
        <v/>
      </c>
      <c r="AF6" s="17"/>
      <c r="AG6" s="17"/>
      <c r="AH6" s="17"/>
    </row>
    <row r="7" spans="2:34" customFormat="1" ht="21.75" customHeight="1">
      <c r="B7" s="15"/>
      <c r="C7" s="6" t="str">
        <f ca="1">IF(B6="","",LOOKUP(B6,Equipes!$A:$A,Equipes!$C:$C))</f>
        <v>Catherine</v>
      </c>
      <c r="D7" s="6"/>
      <c r="E7" s="28" t="str">
        <f>IF(E20="","",E20)</f>
        <v/>
      </c>
      <c r="F7" s="28" t="str">
        <f>IF(F20="","",F20)</f>
        <v/>
      </c>
      <c r="G7" s="28" t="str">
        <f>IF(G20="","",G20)</f>
        <v/>
      </c>
      <c r="H7" s="85"/>
      <c r="I7" s="86"/>
      <c r="J7" s="87"/>
      <c r="K7" s="33" t="str">
        <f>H8</f>
        <v/>
      </c>
      <c r="L7" s="33" t="str">
        <f>I8</f>
        <v/>
      </c>
      <c r="M7" s="33" t="str">
        <f>J8</f>
        <v/>
      </c>
      <c r="N7" s="30" t="str">
        <f>H10</f>
        <v/>
      </c>
      <c r="O7" s="30" t="str">
        <f>I10</f>
        <v/>
      </c>
      <c r="P7" s="30" t="str">
        <f>J10</f>
        <v/>
      </c>
      <c r="Q7" s="31" t="str">
        <f>H12</f>
        <v/>
      </c>
      <c r="R7" s="31" t="str">
        <f>I12</f>
        <v/>
      </c>
      <c r="S7" s="31" t="str">
        <f>J12</f>
        <v/>
      </c>
      <c r="T7" s="32" t="str">
        <f>H14</f>
        <v/>
      </c>
      <c r="U7" s="32" t="str">
        <f>I14</f>
        <v/>
      </c>
      <c r="V7" s="32" t="str">
        <f>J14</f>
        <v/>
      </c>
      <c r="W7" s="26"/>
      <c r="X7" s="26"/>
      <c r="Y7" s="26"/>
      <c r="Z7" s="26"/>
      <c r="AA7" s="26"/>
      <c r="AB7" s="26"/>
      <c r="AC7" s="27"/>
      <c r="AD7" s="27"/>
      <c r="AE7" s="74"/>
      <c r="AF7" s="17"/>
      <c r="AG7" s="17"/>
      <c r="AH7" s="17"/>
    </row>
    <row r="8" spans="2:34" customFormat="1" ht="21.75" customHeight="1">
      <c r="B8" s="15">
        <f ca="1">IF(Poules!A12="","",Poules!A12)</f>
        <v>17</v>
      </c>
      <c r="C8" s="6" t="str">
        <f ca="1">IF(B8="","",LOOKUP(B8,Equipes!$A:$A,Equipes!$B:$B))</f>
        <v>Stan</v>
      </c>
      <c r="D8" s="6"/>
      <c r="E8" s="22" t="str">
        <f>IF(E26="","",E26)</f>
        <v/>
      </c>
      <c r="F8" s="22" t="str">
        <f>IF(F26="","",F26)</f>
        <v/>
      </c>
      <c r="G8" s="22" t="str">
        <f>IF(G26="","",G26)</f>
        <v/>
      </c>
      <c r="H8" s="34" t="str">
        <f>IF(O41="","",O41)</f>
        <v/>
      </c>
      <c r="I8" s="34" t="str">
        <f>IF(P41="","",P41)</f>
        <v/>
      </c>
      <c r="J8" s="34" t="str">
        <f>IF(Q41="","",Q41)</f>
        <v/>
      </c>
      <c r="K8" s="82"/>
      <c r="L8" s="83"/>
      <c r="M8" s="84"/>
      <c r="N8" s="35" t="str">
        <f>K11</f>
        <v/>
      </c>
      <c r="O8" s="35" t="str">
        <f>L11</f>
        <v/>
      </c>
      <c r="P8" s="35" t="str">
        <f>M11</f>
        <v/>
      </c>
      <c r="Q8" s="36" t="str">
        <f>K13</f>
        <v/>
      </c>
      <c r="R8" s="36" t="str">
        <f>L13</f>
        <v/>
      </c>
      <c r="S8" s="36" t="str">
        <f>M13</f>
        <v/>
      </c>
      <c r="T8" s="37" t="str">
        <f>K15</f>
        <v/>
      </c>
      <c r="U8" s="37" t="str">
        <f>L15</f>
        <v/>
      </c>
      <c r="V8" s="37" t="str">
        <f>M15</f>
        <v/>
      </c>
      <c r="W8" s="26">
        <f ca="1">IF(B8="","",SUM(E8:V8)-SUM(E9:V9))</f>
        <v>0</v>
      </c>
      <c r="X8" s="26"/>
      <c r="Y8" s="26">
        <f ca="1">IF(B8="","",I26-I25+S20-S21+S41-S40+AC30-AC31+AC35-AC36)</f>
        <v>0</v>
      </c>
      <c r="Z8" s="26"/>
      <c r="AA8" s="26">
        <f ca="1">IF(B8="","",J26+T20+T41+AD30+AD35)</f>
        <v>0</v>
      </c>
      <c r="AB8" s="26"/>
      <c r="AC8" s="27" t="e">
        <f ca="1">IF($B8="","",_xlfn.RANK.EQ(AE8,$AE$4:$AE$14))</f>
        <v>#VALUE!</v>
      </c>
      <c r="AD8" s="27"/>
      <c r="AE8" s="74" t="str">
        <f ca="1">IF(AA8*100000+Y8*1000+W8+1000000=1000000,"",AA8*100000+Y8*1000+W8+1000000)</f>
        <v/>
      </c>
      <c r="AF8" s="17"/>
      <c r="AG8" s="17"/>
      <c r="AH8" s="17"/>
    </row>
    <row r="9" spans="2:34" customFormat="1" ht="21.75" customHeight="1">
      <c r="B9" s="15"/>
      <c r="C9" s="6" t="str">
        <f ca="1">IF(B8="","",LOOKUP(B8,Equipes!$A:$A,Equipes!$C:$C))</f>
        <v>Estelle</v>
      </c>
      <c r="D9" s="6"/>
      <c r="E9" s="22" t="str">
        <f>IF(E25="","",E25)</f>
        <v/>
      </c>
      <c r="F9" s="22" t="str">
        <f>IF(F25="","",F25)</f>
        <v/>
      </c>
      <c r="G9" s="22" t="str">
        <f>IF(G25="","",G25)</f>
        <v/>
      </c>
      <c r="H9" s="34" t="str">
        <f>IF(O40="","",O40)</f>
        <v/>
      </c>
      <c r="I9" s="34" t="str">
        <f>IF(P40="","",P40)</f>
        <v/>
      </c>
      <c r="J9" s="34" t="str">
        <f>IF(Q40="","",Q40)</f>
        <v/>
      </c>
      <c r="K9" s="85"/>
      <c r="L9" s="86"/>
      <c r="M9" s="87"/>
      <c r="N9" s="38" t="str">
        <f>K10</f>
        <v/>
      </c>
      <c r="O9" s="38" t="str">
        <f>L10</f>
        <v/>
      </c>
      <c r="P9" s="38" t="str">
        <f>M10</f>
        <v/>
      </c>
      <c r="Q9" s="36" t="str">
        <f>K12</f>
        <v/>
      </c>
      <c r="R9" s="36" t="str">
        <f>L12</f>
        <v/>
      </c>
      <c r="S9" s="36" t="str">
        <f>M12</f>
        <v/>
      </c>
      <c r="T9" s="37" t="str">
        <f>K14</f>
        <v/>
      </c>
      <c r="U9" s="37" t="str">
        <f>L14</f>
        <v/>
      </c>
      <c r="V9" s="37" t="str">
        <f>M14</f>
        <v/>
      </c>
      <c r="W9" s="26"/>
      <c r="X9" s="26"/>
      <c r="Y9" s="26"/>
      <c r="Z9" s="26"/>
      <c r="AA9" s="26"/>
      <c r="AB9" s="26"/>
      <c r="AC9" s="27"/>
      <c r="AD9" s="27"/>
      <c r="AE9" s="74"/>
      <c r="AF9" s="17"/>
      <c r="AG9" s="17"/>
      <c r="AH9" s="17"/>
    </row>
    <row r="10" spans="2:34" customFormat="1" ht="21.75" customHeight="1">
      <c r="B10" s="15">
        <f ca="1">IF(Poules!A14="","",Poules!A14)</f>
        <v>13</v>
      </c>
      <c r="C10" s="6" t="str">
        <f ca="1">IF(B10="","",LOOKUP(B10,Equipes!$A:$A,Equipes!$B:$B))</f>
        <v>Arnaud</v>
      </c>
      <c r="D10" s="6"/>
      <c r="E10" s="23" t="str">
        <f>IF(E31="","",E31)</f>
        <v/>
      </c>
      <c r="F10" s="23" t="str">
        <f>IF(F31="","",F31)</f>
        <v/>
      </c>
      <c r="G10" s="23" t="str">
        <f>IF(G31="","",G31)</f>
        <v/>
      </c>
      <c r="H10" s="30" t="str">
        <f>IF(O36="","",O36)</f>
        <v/>
      </c>
      <c r="I10" s="30" t="str">
        <f>IF(P36="","",P36)</f>
        <v/>
      </c>
      <c r="J10" s="30" t="str">
        <f>IF(Q36="","",Q36)</f>
        <v/>
      </c>
      <c r="K10" s="39" t="str">
        <f>IF(O21="","",O21)</f>
        <v/>
      </c>
      <c r="L10" s="39" t="str">
        <f>IF(P21="","",P21)</f>
        <v/>
      </c>
      <c r="M10" s="39" t="str">
        <f>IF(Q21="","",Q21)</f>
        <v/>
      </c>
      <c r="N10" s="82"/>
      <c r="O10" s="83"/>
      <c r="P10" s="84"/>
      <c r="Q10" s="40" t="str">
        <f>N13</f>
        <v/>
      </c>
      <c r="R10" s="40" t="str">
        <f>O13</f>
        <v/>
      </c>
      <c r="S10" s="40" t="str">
        <f>P13</f>
        <v/>
      </c>
      <c r="T10" s="41" t="str">
        <f>N15</f>
        <v/>
      </c>
      <c r="U10" s="41" t="str">
        <f>O15</f>
        <v/>
      </c>
      <c r="V10" s="41" t="str">
        <f>P15</f>
        <v/>
      </c>
      <c r="W10" s="26">
        <f ca="1">IF(B10="","",SUM(E10:V10)-SUM(E11:V11))</f>
        <v>0</v>
      </c>
      <c r="X10" s="26"/>
      <c r="Y10" s="26">
        <f ca="1">IF(B10="","",I31-I30+S21-S20+S36-S35+AC25-AC26+AC40-AC41)</f>
        <v>0</v>
      </c>
      <c r="Z10" s="26"/>
      <c r="AA10" s="26">
        <f ca="1">IF(B10="","",J31+T21+T36+AD25+AD40)</f>
        <v>0</v>
      </c>
      <c r="AB10" s="26"/>
      <c r="AC10" s="27" t="e">
        <f ca="1">IF($B10="","",_xlfn.RANK.EQ(AE10,$AE$4:$AE$14))</f>
        <v>#VALUE!</v>
      </c>
      <c r="AD10" s="27"/>
      <c r="AE10" s="74" t="str">
        <f ca="1">IF(AA10*100000+Y10*1000+W10+1000000=1000000,"",AA10*100000+Y10*1000+W10+1000000)</f>
        <v/>
      </c>
      <c r="AF10" s="17"/>
      <c r="AG10" s="17"/>
      <c r="AH10" s="17"/>
    </row>
    <row r="11" spans="2:34" customFormat="1" ht="21.75" customHeight="1">
      <c r="B11" s="15"/>
      <c r="C11" s="6" t="str">
        <f ca="1">IF(B10="","",LOOKUP(B10,Equipes!$A:$A,Equipes!$C:$C))</f>
        <v>Charline</v>
      </c>
      <c r="D11" s="6"/>
      <c r="E11" s="23" t="str">
        <f>IF(E30="","",E30)</f>
        <v/>
      </c>
      <c r="F11" s="23" t="str">
        <f>IF(F30="","",F30)</f>
        <v/>
      </c>
      <c r="G11" s="23" t="str">
        <f>IF(G30="","",G30)</f>
        <v/>
      </c>
      <c r="H11" s="30" t="str">
        <f>IF(O35="","",O35)</f>
        <v/>
      </c>
      <c r="I11" s="30" t="str">
        <f>IF(P35="","",P35)</f>
        <v/>
      </c>
      <c r="J11" s="30" t="str">
        <f>IF(Q35="","",Q35)</f>
        <v/>
      </c>
      <c r="K11" s="42" t="str">
        <f>IF(O20="","",O20)</f>
        <v/>
      </c>
      <c r="L11" s="42" t="str">
        <f>IF(P20="","",P20)</f>
        <v/>
      </c>
      <c r="M11" s="42" t="str">
        <f>IF(Q20="","",Q20)</f>
        <v/>
      </c>
      <c r="N11" s="85"/>
      <c r="O11" s="86"/>
      <c r="P11" s="87"/>
      <c r="Q11" s="40" t="str">
        <f>N12</f>
        <v/>
      </c>
      <c r="R11" s="40" t="str">
        <f>O12</f>
        <v/>
      </c>
      <c r="S11" s="40" t="str">
        <f>P12</f>
        <v/>
      </c>
      <c r="T11" s="41" t="str">
        <f>N14</f>
        <v/>
      </c>
      <c r="U11" s="41" t="str">
        <f>O14</f>
        <v/>
      </c>
      <c r="V11" s="41" t="str">
        <f>P14</f>
        <v/>
      </c>
      <c r="W11" s="26"/>
      <c r="X11" s="26"/>
      <c r="Y11" s="26"/>
      <c r="Z11" s="26"/>
      <c r="AA11" s="26"/>
      <c r="AB11" s="26"/>
      <c r="AC11" s="27"/>
      <c r="AD11" s="27"/>
      <c r="AE11" s="74"/>
      <c r="AF11" s="17"/>
      <c r="AG11" s="17"/>
      <c r="AH11" s="17"/>
    </row>
    <row r="12" spans="2:34" customFormat="1" ht="21.75" customHeight="1">
      <c r="B12" s="15">
        <f ca="1">IF(Poules!A16="","",Poules!A16)</f>
        <v>16</v>
      </c>
      <c r="C12" s="6" t="str">
        <f ca="1">IF(B12="","",LOOKUP(B12,Equipes!$A:$A,Equipes!$B:$B))</f>
        <v>Romuald</v>
      </c>
      <c r="D12" s="6"/>
      <c r="E12" s="24" t="str">
        <f>IF(E36="","",E36)</f>
        <v/>
      </c>
      <c r="F12" s="24" t="str">
        <f>IF(F36="","",F36)</f>
        <v/>
      </c>
      <c r="G12" s="24" t="str">
        <f>IF(G36="","",G36)</f>
        <v/>
      </c>
      <c r="H12" s="31" t="str">
        <f>IF(O26="","",O26)</f>
        <v/>
      </c>
      <c r="I12" s="31" t="str">
        <f>IF(P26="","",P26)</f>
        <v/>
      </c>
      <c r="J12" s="31" t="str">
        <f>IF(Q26="","",Q26)</f>
        <v/>
      </c>
      <c r="K12" s="36" t="str">
        <f>IF(Y31="","",Y31)</f>
        <v/>
      </c>
      <c r="L12" s="36" t="str">
        <f>IF(Z31="","",Z31)</f>
        <v/>
      </c>
      <c r="M12" s="36" t="str">
        <f>IF(AA31="","",AA31)</f>
        <v/>
      </c>
      <c r="N12" s="40" t="str">
        <f>IF(Y41="","",Y41)</f>
        <v/>
      </c>
      <c r="O12" s="40" t="str">
        <f>IF(Z41="","",Z41)</f>
        <v/>
      </c>
      <c r="P12" s="40" t="str">
        <f>IF(AA41="","",AA41)</f>
        <v/>
      </c>
      <c r="Q12" s="82"/>
      <c r="R12" s="83"/>
      <c r="S12" s="84"/>
      <c r="T12" s="43" t="str">
        <f>Q15</f>
        <v/>
      </c>
      <c r="U12" s="43" t="str">
        <f>R15</f>
        <v/>
      </c>
      <c r="V12" s="43" t="str">
        <f>S15</f>
        <v/>
      </c>
      <c r="W12" s="26">
        <f ca="1">IF(B12="","",SUM(E12:V12)-SUM(E13:V13))</f>
        <v>0</v>
      </c>
      <c r="X12" s="26"/>
      <c r="Y12" s="26">
        <f ca="1">IF(B12="","",I36-I35+S26-S25+AC20-AC21+AC31-AC30+AC41-AC40)</f>
        <v>0</v>
      </c>
      <c r="Z12" s="26"/>
      <c r="AA12" s="26">
        <f ca="1">IF(B12="","",J36+T26+AD20+AD31+AD41)</f>
        <v>0</v>
      </c>
      <c r="AB12" s="26"/>
      <c r="AC12" s="27" t="e">
        <f ca="1">IF($B12="","",_xlfn.RANK.EQ(AE12,$AE$4:$AE$14))</f>
        <v>#VALUE!</v>
      </c>
      <c r="AD12" s="27"/>
      <c r="AE12" s="74" t="str">
        <f ca="1">IF(AA12*100000+Y12*1000+W12+1000000=1000000,"",AA12*100000+Y12*1000+W12+1000000)</f>
        <v/>
      </c>
      <c r="AF12" s="17"/>
      <c r="AG12" s="17"/>
      <c r="AH12" s="17"/>
    </row>
    <row r="13" spans="2:34" customFormat="1" ht="21.75" customHeight="1">
      <c r="B13" s="15"/>
      <c r="C13" s="6" t="str">
        <f ca="1">IF(B12="","",LOOKUP(B12,Equipes!$A:$A,Equipes!$C:$C))</f>
        <v>Roseline</v>
      </c>
      <c r="D13" s="6"/>
      <c r="E13" s="24" t="str">
        <f>IF(E35="","",E35)</f>
        <v/>
      </c>
      <c r="F13" s="24" t="str">
        <f>IF(F35="","",F35)</f>
        <v/>
      </c>
      <c r="G13" s="24" t="str">
        <f>IF(G35="","",G35)</f>
        <v/>
      </c>
      <c r="H13" s="31" t="str">
        <f>IF(O25="","",O25)</f>
        <v/>
      </c>
      <c r="I13" s="31" t="str">
        <f>IF(P25="","",P25)</f>
        <v/>
      </c>
      <c r="J13" s="31" t="str">
        <f>IF(Q25="","",Q25)</f>
        <v/>
      </c>
      <c r="K13" s="36" t="str">
        <f>IF(Y30="","",Y30)</f>
        <v/>
      </c>
      <c r="L13" s="36" t="str">
        <f>IF(Z30="","",Z30)</f>
        <v/>
      </c>
      <c r="M13" s="36" t="str">
        <f>IF(AA30="","",AA30)</f>
        <v/>
      </c>
      <c r="N13" s="40" t="str">
        <f>IF(Y40="","",Y40)</f>
        <v/>
      </c>
      <c r="O13" s="40" t="str">
        <f>IF(Z40="","",Z40)</f>
        <v/>
      </c>
      <c r="P13" s="40" t="str">
        <f>IF(AA40="","",AA40)</f>
        <v/>
      </c>
      <c r="Q13" s="85"/>
      <c r="R13" s="86"/>
      <c r="S13" s="87"/>
      <c r="T13" s="43" t="str">
        <f>Q14</f>
        <v/>
      </c>
      <c r="U13" s="43" t="str">
        <f>R14</f>
        <v/>
      </c>
      <c r="V13" s="43" t="str">
        <f>S14</f>
        <v/>
      </c>
      <c r="W13" s="26"/>
      <c r="X13" s="26"/>
      <c r="Y13" s="26"/>
      <c r="Z13" s="26"/>
      <c r="AA13" s="26"/>
      <c r="AB13" s="26"/>
      <c r="AC13" s="27"/>
      <c r="AD13" s="27"/>
      <c r="AE13" s="74"/>
      <c r="AF13" s="17"/>
      <c r="AG13" s="17"/>
      <c r="AH13" s="17"/>
    </row>
    <row r="14" spans="2:34" customFormat="1" ht="21.75" customHeight="1">
      <c r="B14" s="15" t="str">
        <f>IF(Poules!A18="","",Poules!A18)</f>
        <v/>
      </c>
      <c r="C14" s="6" t="str">
        <f>IF(B14="","",LOOKUP(B14,Equipes!$A:$A,Equipes!$B:$B))</f>
        <v/>
      </c>
      <c r="D14" s="6"/>
      <c r="E14" s="44" t="str">
        <f>IF(E41="","",E41)</f>
        <v/>
      </c>
      <c r="F14" s="44" t="str">
        <f>IF(F41="","",F41)</f>
        <v/>
      </c>
      <c r="G14" s="44" t="str">
        <f>IF(G41="","",G41)</f>
        <v/>
      </c>
      <c r="H14" s="45" t="str">
        <f>IF(O31="","",O31)</f>
        <v/>
      </c>
      <c r="I14" s="45" t="str">
        <f>IF(P31="","",P31)</f>
        <v/>
      </c>
      <c r="J14" s="45" t="str">
        <f>IF(Q31="","",Q31)</f>
        <v/>
      </c>
      <c r="K14" s="46" t="str">
        <f>IF(Y36="","",Y36)</f>
        <v/>
      </c>
      <c r="L14" s="46" t="str">
        <f>IF(Z36="","",Z36)</f>
        <v/>
      </c>
      <c r="M14" s="46" t="str">
        <f>IF(AA36="","",AA36)</f>
        <v/>
      </c>
      <c r="N14" s="47" t="str">
        <f>IF(Y26="","",Y26)</f>
        <v/>
      </c>
      <c r="O14" s="47" t="str">
        <f>IF(Z26="","",Z26)</f>
        <v/>
      </c>
      <c r="P14" s="47" t="str">
        <f>IF(AA26="","",AA26)</f>
        <v/>
      </c>
      <c r="Q14" s="48" t="str">
        <f>IF(Y21="","",Y21)</f>
        <v/>
      </c>
      <c r="R14" s="48" t="str">
        <f>IF(Z21="","",Z21)</f>
        <v/>
      </c>
      <c r="S14" s="48" t="str">
        <f>IF(AA21="","",AA21)</f>
        <v/>
      </c>
      <c r="T14" s="49"/>
      <c r="U14" s="49"/>
      <c r="V14" s="49"/>
      <c r="W14" s="26" t="str">
        <f>IF(B14="","",SUM(E14:V14)-SUM(E15:V15))</f>
        <v/>
      </c>
      <c r="X14" s="26"/>
      <c r="Y14" s="26" t="str">
        <f>IF(B14="","",I41-I40+S31-S30+AC21-AC20+AC26-AC25+AC36-AC35)</f>
        <v/>
      </c>
      <c r="Z14" s="26"/>
      <c r="AA14" s="26" t="str">
        <f>IF(B14="","",J41+T31+AD21+AD26+AD36)</f>
        <v/>
      </c>
      <c r="AB14" s="26"/>
      <c r="AC14" s="27" t="str">
        <f>IF($B14="","",_xlfn.RANK.EQ(AE14,$AE$4:$AE$14))</f>
        <v/>
      </c>
      <c r="AD14" s="27"/>
      <c r="AE14" s="74" t="e">
        <f>IF(AA14*100000+Y14*1000+W14+1000000=1000000,"",AA14*100000+Y14*1000+W14+1000000)</f>
        <v>#VALUE!</v>
      </c>
      <c r="AF14" s="17"/>
      <c r="AG14" s="17"/>
      <c r="AH14" s="17"/>
    </row>
    <row r="15" spans="2:34" customFormat="1" ht="21.75" customHeight="1">
      <c r="B15" s="15"/>
      <c r="C15" s="6" t="str">
        <f>IF(B14="","",LOOKUP(B14,Equipes!$A:$A,Equipes!$C:$C))</f>
        <v/>
      </c>
      <c r="D15" s="6"/>
      <c r="E15" s="44" t="str">
        <f>IF(E40="","",E40)</f>
        <v/>
      </c>
      <c r="F15" s="44" t="str">
        <f>IF(F40="","",F40)</f>
        <v/>
      </c>
      <c r="G15" s="44" t="str">
        <f>IF(G40="","",G40)</f>
        <v/>
      </c>
      <c r="H15" s="45" t="str">
        <f>IF(O30="","",O30)</f>
        <v/>
      </c>
      <c r="I15" s="45" t="str">
        <f>IF(P30="","",P30)</f>
        <v/>
      </c>
      <c r="J15" s="45" t="str">
        <f>IF(Q30="","",Q30)</f>
        <v/>
      </c>
      <c r="K15" s="46" t="str">
        <f>IF(Y35="","",Y35)</f>
        <v/>
      </c>
      <c r="L15" s="46" t="str">
        <f>IF(Z35="","",Z35)</f>
        <v/>
      </c>
      <c r="M15" s="46" t="str">
        <f>IF(AA35="","",AA35)</f>
        <v/>
      </c>
      <c r="N15" s="47" t="str">
        <f>IF(Y25="","",Y25)</f>
        <v/>
      </c>
      <c r="O15" s="47" t="str">
        <f>IF(Z25="","",Z25)</f>
        <v/>
      </c>
      <c r="P15" s="47" t="str">
        <f>IF(AA25="","",AA25)</f>
        <v/>
      </c>
      <c r="Q15" s="48" t="str">
        <f>IF(Y20="","",Y20)</f>
        <v/>
      </c>
      <c r="R15" s="48" t="str">
        <f>IF(Z20="","",Z20)</f>
        <v/>
      </c>
      <c r="S15" s="48" t="str">
        <f>IF(AA20="","",AA20)</f>
        <v/>
      </c>
      <c r="T15" s="49"/>
      <c r="U15" s="49"/>
      <c r="V15" s="49"/>
      <c r="W15" s="26"/>
      <c r="X15" s="26"/>
      <c r="Y15" s="26"/>
      <c r="Z15" s="26"/>
      <c r="AA15" s="26"/>
      <c r="AB15" s="26"/>
      <c r="AC15" s="27"/>
      <c r="AD15" s="27"/>
      <c r="AE15" s="74"/>
      <c r="AF15" s="17"/>
      <c r="AG15" s="17"/>
      <c r="AH15" s="17"/>
    </row>
    <row r="18" spans="2:31" customFormat="1" ht="20.25">
      <c r="B18" s="50" t="s">
        <v>52</v>
      </c>
      <c r="C18" s="50"/>
      <c r="D18" s="50"/>
      <c r="E18" s="50"/>
      <c r="F18" s="50"/>
      <c r="G18" s="50"/>
      <c r="H18" s="51" t="s">
        <v>53</v>
      </c>
      <c r="I18" s="51"/>
      <c r="J18" s="52"/>
      <c r="K18" s="53"/>
      <c r="L18" s="54" t="s">
        <v>54</v>
      </c>
      <c r="M18" s="54"/>
      <c r="N18" s="54"/>
      <c r="O18" s="54"/>
      <c r="P18" s="54"/>
      <c r="Q18" s="54"/>
      <c r="R18" s="51" t="s">
        <v>53</v>
      </c>
      <c r="S18" s="51"/>
      <c r="T18" s="52"/>
      <c r="U18" s="17"/>
      <c r="V18" s="55" t="s">
        <v>55</v>
      </c>
      <c r="W18" s="55"/>
      <c r="X18" s="55"/>
      <c r="Y18" s="55"/>
      <c r="Z18" s="55"/>
      <c r="AA18" s="55"/>
      <c r="AB18" s="51" t="s">
        <v>53</v>
      </c>
      <c r="AC18" s="51"/>
      <c r="AD18" s="52"/>
      <c r="AE18" s="75"/>
    </row>
    <row r="19" spans="2:31" customFormat="1" ht="20.25">
      <c r="B19" s="56" t="s">
        <v>48</v>
      </c>
      <c r="C19" s="56"/>
      <c r="D19" s="56"/>
      <c r="E19" s="56" t="s">
        <v>56</v>
      </c>
      <c r="F19" s="56"/>
      <c r="G19" s="56"/>
      <c r="H19" s="57" t="s">
        <v>57</v>
      </c>
      <c r="I19" s="57" t="s">
        <v>58</v>
      </c>
      <c r="J19" s="57" t="s">
        <v>59</v>
      </c>
      <c r="K19" s="53"/>
      <c r="L19" s="56" t="s">
        <v>48</v>
      </c>
      <c r="M19" s="56"/>
      <c r="N19" s="56"/>
      <c r="O19" s="56" t="s">
        <v>56</v>
      </c>
      <c r="P19" s="56"/>
      <c r="Q19" s="56"/>
      <c r="R19" s="57" t="s">
        <v>57</v>
      </c>
      <c r="S19" s="57" t="s">
        <v>58</v>
      </c>
      <c r="T19" s="57" t="s">
        <v>59</v>
      </c>
      <c r="U19" s="17"/>
      <c r="V19" s="56" t="s">
        <v>48</v>
      </c>
      <c r="W19" s="56"/>
      <c r="X19" s="56"/>
      <c r="Y19" s="56" t="s">
        <v>56</v>
      </c>
      <c r="Z19" s="56"/>
      <c r="AA19" s="56"/>
      <c r="AB19" s="57" t="s">
        <v>57</v>
      </c>
      <c r="AC19" s="57" t="s">
        <v>58</v>
      </c>
      <c r="AD19" s="57" t="s">
        <v>59</v>
      </c>
      <c r="AE19" s="75"/>
    </row>
    <row r="20" spans="2:31" customFormat="1" ht="20.25">
      <c r="B20" s="56">
        <f ca="1">IF(OR(B4="",B6=""),"",B4)</f>
        <v>3</v>
      </c>
      <c r="C20" s="56"/>
      <c r="D20" s="56"/>
      <c r="E20" s="52"/>
      <c r="F20" s="52"/>
      <c r="G20" s="52"/>
      <c r="H20" s="58">
        <f>SUM(E20:G20)</f>
        <v>0</v>
      </c>
      <c r="I20" s="58">
        <f>IF(E20&gt;E21,1,0)+IF(F20&gt;F21,1,0)+IF(G20&gt;G21,1,0)</f>
        <v>0</v>
      </c>
      <c r="J20" s="58">
        <f>IF(I20&gt;I21,1,0)</f>
        <v>0</v>
      </c>
      <c r="K20" s="53"/>
      <c r="L20" s="56">
        <f ca="1">IF(OR(B8="",B10=""),"",B8)</f>
        <v>17</v>
      </c>
      <c r="M20" s="56"/>
      <c r="N20" s="56"/>
      <c r="O20" s="52"/>
      <c r="P20" s="52"/>
      <c r="Q20" s="52"/>
      <c r="R20" s="58">
        <f>SUM(O20:Q20)</f>
        <v>0</v>
      </c>
      <c r="S20" s="58">
        <f>IF(O20&gt;O21,1,0)+IF(P20&gt;P21,1,0)+IF(Q20&gt;Q21,1,0)</f>
        <v>0</v>
      </c>
      <c r="T20" s="58">
        <f>IF(S20&gt;S21,1,0)</f>
        <v>0</v>
      </c>
      <c r="U20" s="17"/>
      <c r="V20" s="56" t="str">
        <f ca="1">IF(OR(B12="",B14=""),"",B12)</f>
        <v/>
      </c>
      <c r="W20" s="56"/>
      <c r="X20" s="56"/>
      <c r="Y20" s="52"/>
      <c r="Z20" s="52"/>
      <c r="AA20" s="52"/>
      <c r="AB20" s="58">
        <f>SUM(Y20:AA20)</f>
        <v>0</v>
      </c>
      <c r="AC20" s="58">
        <f>IF(Y20&gt;Y21,1,0)+IF(Z20&gt;Z21,1,0)+IF(AA20&gt;AA21,1,0)</f>
        <v>0</v>
      </c>
      <c r="AD20" s="58">
        <f>IF(AC20&gt;AC21,1,0)</f>
        <v>0</v>
      </c>
      <c r="AE20" s="75"/>
    </row>
    <row r="21" spans="2:31" customFormat="1" ht="20.25">
      <c r="B21" s="56">
        <f ca="1">IF(OR(B4="",B6=""),"",B6)</f>
        <v>12</v>
      </c>
      <c r="C21" s="56"/>
      <c r="D21" s="56"/>
      <c r="E21" s="52"/>
      <c r="F21" s="52"/>
      <c r="G21" s="52"/>
      <c r="H21" s="58">
        <f>SUM(E21:G21)</f>
        <v>0</v>
      </c>
      <c r="I21" s="58">
        <f>IF(E21&gt;E20,1,0)+IF(F21&gt;F20,1,0)+IF(G21&gt;G20,1,0)</f>
        <v>0</v>
      </c>
      <c r="J21" s="58">
        <f>IF(I21&gt;I20,1,0)</f>
        <v>0</v>
      </c>
      <c r="K21" s="53"/>
      <c r="L21" s="56">
        <f ca="1">IF(OR(B10="",B8=""),"",B10)</f>
        <v>13</v>
      </c>
      <c r="M21" s="56"/>
      <c r="N21" s="56"/>
      <c r="O21" s="52"/>
      <c r="P21" s="52"/>
      <c r="Q21" s="52"/>
      <c r="R21" s="58">
        <f>SUM(O21:Q21)</f>
        <v>0</v>
      </c>
      <c r="S21" s="58">
        <f>IF(O21&gt;O20,1,0)+IF(P21&gt;P20,1,0)+IF(Q21&gt;Q20,1,0)</f>
        <v>0</v>
      </c>
      <c r="T21" s="58">
        <f>IF(S21&gt;S20,1,0)</f>
        <v>0</v>
      </c>
      <c r="U21" s="17"/>
      <c r="V21" s="56" t="str">
        <f ca="1">IF(OR(B12="",B14=""),"",B14)</f>
        <v/>
      </c>
      <c r="W21" s="56"/>
      <c r="X21" s="56"/>
      <c r="Y21" s="52"/>
      <c r="Z21" s="52"/>
      <c r="AA21" s="52"/>
      <c r="AB21" s="58">
        <f>SUM(Y21:AA21)</f>
        <v>0</v>
      </c>
      <c r="AC21" s="58">
        <f>IF(Y21&gt;Y20,1,0)+IF(Z21&gt;Z20,1,0)+IF(AA21&gt;AA20,1,0)</f>
        <v>0</v>
      </c>
      <c r="AD21" s="58">
        <f>IF(AC21&gt;AC20,1,0)</f>
        <v>0</v>
      </c>
      <c r="AE21" s="75"/>
    </row>
    <row r="22" spans="2:31" customFormat="1" ht="15.75" customHeight="1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75"/>
    </row>
    <row r="23" spans="2:31" customFormat="1" ht="20.25">
      <c r="B23" s="59" t="s">
        <v>60</v>
      </c>
      <c r="C23" s="59"/>
      <c r="D23" s="59"/>
      <c r="E23" s="59"/>
      <c r="F23" s="59"/>
      <c r="G23" s="59"/>
      <c r="H23" s="51" t="s">
        <v>53</v>
      </c>
      <c r="I23" s="51"/>
      <c r="J23" s="52"/>
      <c r="K23" s="53"/>
      <c r="L23" s="60" t="s">
        <v>61</v>
      </c>
      <c r="M23" s="60"/>
      <c r="N23" s="60"/>
      <c r="O23" s="60"/>
      <c r="P23" s="60"/>
      <c r="Q23" s="60"/>
      <c r="R23" s="51" t="s">
        <v>53</v>
      </c>
      <c r="S23" s="51"/>
      <c r="T23" s="52"/>
      <c r="U23" s="17"/>
      <c r="V23" s="61" t="s">
        <v>62</v>
      </c>
      <c r="W23" s="61"/>
      <c r="X23" s="61"/>
      <c r="Y23" s="61"/>
      <c r="Z23" s="61"/>
      <c r="AA23" s="61"/>
      <c r="AB23" s="51" t="s">
        <v>53</v>
      </c>
      <c r="AC23" s="51"/>
      <c r="AD23" s="52"/>
      <c r="AE23" s="75"/>
    </row>
    <row r="24" spans="2:31" customFormat="1" ht="20.25">
      <c r="B24" s="56" t="s">
        <v>48</v>
      </c>
      <c r="C24" s="56"/>
      <c r="D24" s="56"/>
      <c r="E24" s="56" t="s">
        <v>56</v>
      </c>
      <c r="F24" s="56"/>
      <c r="G24" s="56"/>
      <c r="H24" s="57" t="s">
        <v>57</v>
      </c>
      <c r="I24" s="57" t="s">
        <v>58</v>
      </c>
      <c r="J24" s="57" t="s">
        <v>59</v>
      </c>
      <c r="K24" s="53"/>
      <c r="L24" s="56" t="s">
        <v>48</v>
      </c>
      <c r="M24" s="56"/>
      <c r="N24" s="56"/>
      <c r="O24" s="56" t="s">
        <v>56</v>
      </c>
      <c r="P24" s="56"/>
      <c r="Q24" s="56"/>
      <c r="R24" s="57" t="s">
        <v>57</v>
      </c>
      <c r="S24" s="57" t="s">
        <v>58</v>
      </c>
      <c r="T24" s="57" t="s">
        <v>59</v>
      </c>
      <c r="U24" s="17"/>
      <c r="V24" s="56" t="s">
        <v>48</v>
      </c>
      <c r="W24" s="56"/>
      <c r="X24" s="56"/>
      <c r="Y24" s="56" t="s">
        <v>56</v>
      </c>
      <c r="Z24" s="56"/>
      <c r="AA24" s="56"/>
      <c r="AB24" s="57" t="s">
        <v>57</v>
      </c>
      <c r="AC24" s="57" t="s">
        <v>58</v>
      </c>
      <c r="AD24" s="57" t="s">
        <v>59</v>
      </c>
      <c r="AE24" s="75"/>
    </row>
    <row r="25" spans="2:31" customFormat="1" ht="20.25">
      <c r="B25" s="56">
        <f ca="1">IF(OR(B4="",B8=""),"",B4)</f>
        <v>3</v>
      </c>
      <c r="C25" s="56"/>
      <c r="D25" s="56"/>
      <c r="E25" s="52"/>
      <c r="F25" s="52"/>
      <c r="G25" s="52"/>
      <c r="H25" s="58">
        <f>SUM(E25:G25)</f>
        <v>0</v>
      </c>
      <c r="I25" s="58">
        <f>IF(E25&gt;E26,1,0)+IF(F25&gt;F26,1,0)+IF(G25&gt;G26,1,0)</f>
        <v>0</v>
      </c>
      <c r="J25" s="58">
        <f>IF(I25&gt;I26,1,0)</f>
        <v>0</v>
      </c>
      <c r="K25" s="53"/>
      <c r="L25" s="56">
        <f ca="1">IF(OR(B12="",B6=""),"",B6)</f>
        <v>12</v>
      </c>
      <c r="M25" s="56"/>
      <c r="N25" s="56"/>
      <c r="O25" s="52"/>
      <c r="P25" s="52"/>
      <c r="Q25" s="52"/>
      <c r="R25" s="58">
        <f>SUM(O25:Q25)</f>
        <v>0</v>
      </c>
      <c r="S25" s="58">
        <f>IF(O25&gt;O26,1,0)+IF(P25&gt;P26,1,0)+IF(Q25&gt;Q26,1,0)</f>
        <v>0</v>
      </c>
      <c r="T25" s="58">
        <f>IF(S25&gt;S26,1,0)</f>
        <v>0</v>
      </c>
      <c r="U25" s="17"/>
      <c r="V25" s="56" t="str">
        <f ca="1">IF(OR(B10="",B14=""),"",B10)</f>
        <v/>
      </c>
      <c r="W25" s="56"/>
      <c r="X25" s="56"/>
      <c r="Y25" s="52"/>
      <c r="Z25" s="52"/>
      <c r="AA25" s="52"/>
      <c r="AB25" s="58">
        <f>SUM(Y25:AA25)</f>
        <v>0</v>
      </c>
      <c r="AC25" s="58">
        <f>IF(Y25&gt;Y26,1,0)+IF(Z25&gt;Z26,1,0)+IF(AA25&gt;AA26,1,0)</f>
        <v>0</v>
      </c>
      <c r="AD25" s="58">
        <f>IF(AC25&gt;AC26,1,0)</f>
        <v>0</v>
      </c>
      <c r="AE25" s="75"/>
    </row>
    <row r="26" spans="2:31" customFormat="1" ht="20.25">
      <c r="B26" s="56">
        <f ca="1">IF(OR(B4="",B8=""),"",B8)</f>
        <v>17</v>
      </c>
      <c r="C26" s="56"/>
      <c r="D26" s="56"/>
      <c r="E26" s="52"/>
      <c r="F26" s="52"/>
      <c r="G26" s="52"/>
      <c r="H26" s="58">
        <f>SUM(E26:G26)</f>
        <v>0</v>
      </c>
      <c r="I26" s="58">
        <f>IF(E26&gt;E25,1,0)+IF(F26&gt;F25,1,0)+IF(G26&gt;G25,1,0)</f>
        <v>0</v>
      </c>
      <c r="J26" s="58">
        <f>IF(I26&gt;I25,1,0)</f>
        <v>0</v>
      </c>
      <c r="K26" s="53"/>
      <c r="L26" s="56">
        <f ca="1">IF(OR(B6="",B12=""),"",B12)</f>
        <v>16</v>
      </c>
      <c r="M26" s="56"/>
      <c r="N26" s="56"/>
      <c r="O26" s="52"/>
      <c r="P26" s="52"/>
      <c r="Q26" s="52"/>
      <c r="R26" s="58">
        <f>SUM(O26:Q26)</f>
        <v>0</v>
      </c>
      <c r="S26" s="58">
        <f>IF(O26&gt;O25,1,0)+IF(P26&gt;P25,1,0)+IF(Q26&gt;Q25,1,0)</f>
        <v>0</v>
      </c>
      <c r="T26" s="58">
        <f>IF(S26&gt;S25,1,0)</f>
        <v>0</v>
      </c>
      <c r="U26" s="17"/>
      <c r="V26" s="56" t="str">
        <f ca="1">IF(OR(B10="",B14=""),"",B14)</f>
        <v/>
      </c>
      <c r="W26" s="56"/>
      <c r="X26" s="56"/>
      <c r="Y26" s="52"/>
      <c r="Z26" s="52"/>
      <c r="AA26" s="52"/>
      <c r="AB26" s="58">
        <f>SUM(Y26:AA26)</f>
        <v>0</v>
      </c>
      <c r="AC26" s="58">
        <f>IF(Y26&gt;Y25,1,0)+IF(Z26&gt;Z25,1,0)+IF(AA26&gt;AA25,1,0)</f>
        <v>0</v>
      </c>
      <c r="AD26" s="58">
        <f>IF(AC26&gt;AC25,1,0)</f>
        <v>0</v>
      </c>
      <c r="AE26" s="75"/>
    </row>
    <row r="28" spans="2:31" customFormat="1" ht="20.25">
      <c r="B28" s="62" t="s">
        <v>63</v>
      </c>
      <c r="C28" s="62"/>
      <c r="D28" s="62"/>
      <c r="E28" s="62"/>
      <c r="F28" s="62"/>
      <c r="G28" s="62"/>
      <c r="H28" s="51" t="s">
        <v>53</v>
      </c>
      <c r="I28" s="51"/>
      <c r="J28" s="52"/>
      <c r="K28" s="53"/>
      <c r="L28" s="63" t="s">
        <v>64</v>
      </c>
      <c r="M28" s="63"/>
      <c r="N28" s="63"/>
      <c r="O28" s="63"/>
      <c r="P28" s="63"/>
      <c r="Q28" s="63"/>
      <c r="R28" s="64"/>
      <c r="S28" s="64"/>
      <c r="T28" s="52"/>
      <c r="U28" s="17"/>
      <c r="V28" s="65" t="s">
        <v>65</v>
      </c>
      <c r="W28" s="65"/>
      <c r="X28" s="65"/>
      <c r="Y28" s="65"/>
      <c r="Z28" s="65"/>
      <c r="AA28" s="65"/>
      <c r="AB28" s="51" t="s">
        <v>53</v>
      </c>
      <c r="AC28" s="51"/>
      <c r="AD28" s="52"/>
      <c r="AE28" s="75"/>
    </row>
    <row r="29" spans="2:31" customFormat="1" ht="20.25">
      <c r="B29" s="56" t="s">
        <v>48</v>
      </c>
      <c r="C29" s="56"/>
      <c r="D29" s="56"/>
      <c r="E29" s="56" t="s">
        <v>56</v>
      </c>
      <c r="F29" s="56"/>
      <c r="G29" s="56"/>
      <c r="H29" s="57" t="s">
        <v>57</v>
      </c>
      <c r="I29" s="57" t="s">
        <v>58</v>
      </c>
      <c r="J29" s="57" t="s">
        <v>59</v>
      </c>
      <c r="K29" s="53"/>
      <c r="L29" s="56" t="s">
        <v>48</v>
      </c>
      <c r="M29" s="56"/>
      <c r="N29" s="56"/>
      <c r="O29" s="56" t="s">
        <v>56</v>
      </c>
      <c r="P29" s="56"/>
      <c r="Q29" s="56"/>
      <c r="R29" s="57" t="s">
        <v>57</v>
      </c>
      <c r="S29" s="57" t="s">
        <v>58</v>
      </c>
      <c r="T29" s="57" t="s">
        <v>59</v>
      </c>
      <c r="U29" s="17"/>
      <c r="V29" s="56" t="s">
        <v>48</v>
      </c>
      <c r="W29" s="56"/>
      <c r="X29" s="56"/>
      <c r="Y29" s="56" t="s">
        <v>56</v>
      </c>
      <c r="Z29" s="56"/>
      <c r="AA29" s="56"/>
      <c r="AB29" s="57" t="s">
        <v>57</v>
      </c>
      <c r="AC29" s="57" t="s">
        <v>58</v>
      </c>
      <c r="AD29" s="57" t="s">
        <v>59</v>
      </c>
      <c r="AE29" s="75"/>
    </row>
    <row r="30" spans="2:31" customFormat="1" ht="20.25">
      <c r="B30" s="56">
        <f ca="1">IF(OR(B4="",B10=""),"",B4)</f>
        <v>3</v>
      </c>
      <c r="C30" s="56"/>
      <c r="D30" s="56"/>
      <c r="E30" s="52"/>
      <c r="F30" s="52"/>
      <c r="G30" s="52"/>
      <c r="H30" s="58">
        <f>SUM(E30:G30)</f>
        <v>0</v>
      </c>
      <c r="I30" s="58">
        <f>IF(E30&gt;E31,1,0)+IF(F30&gt;F31,1,0)+IF(G30&gt;G31,1,0)</f>
        <v>0</v>
      </c>
      <c r="J30" s="58">
        <f>IF(I30&gt;I31,1,0)</f>
        <v>0</v>
      </c>
      <c r="K30" s="53"/>
      <c r="L30" s="56" t="str">
        <f ca="1">IF(OR(B6="",B14=""),"",B6)</f>
        <v/>
      </c>
      <c r="M30" s="56"/>
      <c r="N30" s="56"/>
      <c r="O30" s="52"/>
      <c r="P30" s="52"/>
      <c r="Q30" s="52"/>
      <c r="R30" s="58">
        <f>SUM(O30:Q30)</f>
        <v>0</v>
      </c>
      <c r="S30" s="58">
        <f>IF(O30&gt;O31,1,0)+IF(P30&gt;P31,1,0)+IF(Q30&gt;Q31,1,0)</f>
        <v>0</v>
      </c>
      <c r="T30" s="58">
        <f>IF(S30&gt;S31,1,0)</f>
        <v>0</v>
      </c>
      <c r="U30" s="17"/>
      <c r="V30" s="56">
        <f ca="1">IF(OR(B8="",B12=""),"",B8)</f>
        <v>17</v>
      </c>
      <c r="W30" s="56"/>
      <c r="X30" s="56"/>
      <c r="Y30" s="52"/>
      <c r="Z30" s="52"/>
      <c r="AA30" s="52"/>
      <c r="AB30" s="58">
        <f>SUM(Y30:AA30)</f>
        <v>0</v>
      </c>
      <c r="AC30" s="58">
        <f>IF(Y30&gt;Y31,1,0)+IF(Z30&gt;Z31,1,0)+IF(AA30&gt;AA31,1,0)</f>
        <v>0</v>
      </c>
      <c r="AD30" s="58">
        <f>IF(AC30&gt;AC31,1,0)</f>
        <v>0</v>
      </c>
      <c r="AE30" s="75"/>
    </row>
    <row r="31" spans="2:31" customFormat="1" ht="20.25">
      <c r="B31" s="56">
        <f ca="1">IF(OR(B10="",B4=""),"",B10)</f>
        <v>13</v>
      </c>
      <c r="C31" s="56"/>
      <c r="D31" s="56"/>
      <c r="E31" s="52"/>
      <c r="F31" s="52"/>
      <c r="G31" s="52"/>
      <c r="H31" s="58">
        <f>SUM(E31:G31)</f>
        <v>0</v>
      </c>
      <c r="I31" s="58">
        <f>IF(E31&gt;E30,1,0)+IF(F31&gt;F30,1,0)+IF(G31&gt;G30,1,0)</f>
        <v>0</v>
      </c>
      <c r="J31" s="58">
        <f>IF(I31&gt;I30,1,0)</f>
        <v>0</v>
      </c>
      <c r="K31" s="53"/>
      <c r="L31" s="56" t="str">
        <f ca="1">IF(OR(B6="",B14=""),"",B14)</f>
        <v/>
      </c>
      <c r="M31" s="56"/>
      <c r="N31" s="56"/>
      <c r="O31" s="52"/>
      <c r="P31" s="52"/>
      <c r="Q31" s="52"/>
      <c r="R31" s="58">
        <f>SUM(O31:Q31)</f>
        <v>0</v>
      </c>
      <c r="S31" s="58">
        <f>IF(O31&gt;O30,1,0)+IF(P31&gt;P30,1,0)+IF(Q31&gt;Q30,1,0)</f>
        <v>0</v>
      </c>
      <c r="T31" s="58">
        <f>IF(S31&gt;S30,1,0)</f>
        <v>0</v>
      </c>
      <c r="U31" s="17"/>
      <c r="V31" s="56">
        <f ca="1">IF(OR(B8="",B12=""),"",B12)</f>
        <v>16</v>
      </c>
      <c r="W31" s="56"/>
      <c r="X31" s="56"/>
      <c r="Y31" s="52"/>
      <c r="Z31" s="52"/>
      <c r="AA31" s="52"/>
      <c r="AB31" s="58">
        <f>SUM(Y31:AA31)</f>
        <v>0</v>
      </c>
      <c r="AC31" s="58">
        <f>IF(Y31&gt;Y30,1,0)+IF(Z31&gt;Z30,1,0)+IF(AA31&gt;AA30,1,0)</f>
        <v>0</v>
      </c>
      <c r="AD31" s="58">
        <f>IF(AC31&gt;AC30,1,0)</f>
        <v>0</v>
      </c>
      <c r="AE31" s="75"/>
    </row>
    <row r="33" spans="2:31" customFormat="1" ht="20.25">
      <c r="B33" s="66" t="s">
        <v>66</v>
      </c>
      <c r="C33" s="66"/>
      <c r="D33" s="66"/>
      <c r="E33" s="66"/>
      <c r="F33" s="66"/>
      <c r="G33" s="66"/>
      <c r="H33" s="51" t="s">
        <v>53</v>
      </c>
      <c r="I33" s="51"/>
      <c r="J33" s="52"/>
      <c r="K33" s="53"/>
      <c r="L33" s="67" t="s">
        <v>67</v>
      </c>
      <c r="M33" s="67"/>
      <c r="N33" s="67"/>
      <c r="O33" s="67"/>
      <c r="P33" s="67"/>
      <c r="Q33" s="67"/>
      <c r="R33" s="51" t="s">
        <v>53</v>
      </c>
      <c r="S33" s="51"/>
      <c r="T33" s="52"/>
      <c r="U33" s="17"/>
      <c r="V33" s="68" t="s">
        <v>68</v>
      </c>
      <c r="W33" s="68"/>
      <c r="X33" s="68"/>
      <c r="Y33" s="68"/>
      <c r="Z33" s="68"/>
      <c r="AA33" s="68"/>
      <c r="AB33" s="51" t="s">
        <v>53</v>
      </c>
      <c r="AC33" s="51"/>
      <c r="AD33" s="52"/>
      <c r="AE33" s="75"/>
    </row>
    <row r="34" spans="2:31" customFormat="1" ht="20.25">
      <c r="B34" s="56" t="s">
        <v>48</v>
      </c>
      <c r="C34" s="56"/>
      <c r="D34" s="56"/>
      <c r="E34" s="56" t="s">
        <v>56</v>
      </c>
      <c r="F34" s="56"/>
      <c r="G34" s="56"/>
      <c r="H34" s="57" t="s">
        <v>57</v>
      </c>
      <c r="I34" s="57" t="s">
        <v>58</v>
      </c>
      <c r="J34" s="57" t="s">
        <v>59</v>
      </c>
      <c r="K34" s="53"/>
      <c r="L34" s="56" t="s">
        <v>48</v>
      </c>
      <c r="M34" s="56"/>
      <c r="N34" s="56"/>
      <c r="O34" s="56" t="s">
        <v>56</v>
      </c>
      <c r="P34" s="56"/>
      <c r="Q34" s="56"/>
      <c r="R34" s="57" t="s">
        <v>57</v>
      </c>
      <c r="S34" s="57" t="s">
        <v>58</v>
      </c>
      <c r="T34" s="57" t="s">
        <v>59</v>
      </c>
      <c r="U34" s="17"/>
      <c r="V34" s="56" t="s">
        <v>48</v>
      </c>
      <c r="W34" s="56"/>
      <c r="X34" s="56"/>
      <c r="Y34" s="56" t="s">
        <v>56</v>
      </c>
      <c r="Z34" s="56"/>
      <c r="AA34" s="56"/>
      <c r="AB34" s="57" t="s">
        <v>57</v>
      </c>
      <c r="AC34" s="57" t="s">
        <v>58</v>
      </c>
      <c r="AD34" s="57" t="s">
        <v>59</v>
      </c>
      <c r="AE34" s="75"/>
    </row>
    <row r="35" spans="2:31" customFormat="1" ht="20.25">
      <c r="B35" s="56">
        <f ca="1">IF(OR(B4="",B12=""),"",B4)</f>
        <v>3</v>
      </c>
      <c r="C35" s="56"/>
      <c r="D35" s="56"/>
      <c r="E35" s="52"/>
      <c r="F35" s="52"/>
      <c r="G35" s="52"/>
      <c r="H35" s="58">
        <f>SUM(E35:G35)</f>
        <v>0</v>
      </c>
      <c r="I35" s="58">
        <f>IF(E35&gt;E36,1,0)+IF(F35&gt;F36,1,0)+IF(G35&gt;G36,1,0)</f>
        <v>0</v>
      </c>
      <c r="J35" s="58">
        <f>IF(I35&gt;I36,1,0)</f>
        <v>0</v>
      </c>
      <c r="K35" s="53"/>
      <c r="L35" s="56">
        <f ca="1">IF(OR(B6="",B10=""),"",B6)</f>
        <v>12</v>
      </c>
      <c r="M35" s="56"/>
      <c r="N35" s="56"/>
      <c r="O35" s="52"/>
      <c r="P35" s="52"/>
      <c r="Q35" s="52"/>
      <c r="R35" s="58">
        <f>SUM(O35:Q35)</f>
        <v>0</v>
      </c>
      <c r="S35" s="58">
        <f>IF(O35&gt;O36,1,0)+IF(P35&gt;P36,1,0)+IF(Q35&gt;Q36,1,0)</f>
        <v>0</v>
      </c>
      <c r="T35" s="58">
        <f>IF(S35&gt;S36,1,0)</f>
        <v>0</v>
      </c>
      <c r="U35" s="17"/>
      <c r="V35" s="56" t="str">
        <f ca="1">IF(OR(B8="",B14=""),"",B8)</f>
        <v/>
      </c>
      <c r="W35" s="56"/>
      <c r="X35" s="56"/>
      <c r="Y35" s="52"/>
      <c r="Z35" s="52"/>
      <c r="AA35" s="52"/>
      <c r="AB35" s="58">
        <f>SUM(Y35:AA35)</f>
        <v>0</v>
      </c>
      <c r="AC35" s="58">
        <f>IF(Y35&gt;Y36,1,0)+IF(Z35&gt;Z36,1,0)+IF(AA35&gt;AA36,1,0)</f>
        <v>0</v>
      </c>
      <c r="AD35" s="58">
        <f>IF(AC35&gt;AC36,1,0)</f>
        <v>0</v>
      </c>
      <c r="AE35" s="75"/>
    </row>
    <row r="36" spans="2:31" customFormat="1" ht="20.25">
      <c r="B36" s="56">
        <f ca="1">IF(OR(B4="",B12=""),"",B12)</f>
        <v>16</v>
      </c>
      <c r="C36" s="56"/>
      <c r="D36" s="56"/>
      <c r="E36" s="52"/>
      <c r="F36" s="52"/>
      <c r="G36" s="52"/>
      <c r="H36" s="58">
        <f>SUM(E36:G36)</f>
        <v>0</v>
      </c>
      <c r="I36" s="58">
        <f>IF(E36&gt;E35,1,0)+IF(F36&gt;F35,1,0)+IF(G36&gt;G35,1,0)</f>
        <v>0</v>
      </c>
      <c r="J36" s="58">
        <f>IF(I36&gt;I35,1,0)</f>
        <v>0</v>
      </c>
      <c r="K36" s="53"/>
      <c r="L36" s="56">
        <f ca="1">IF(OR(B6="",B10=""),"",B10)</f>
        <v>13</v>
      </c>
      <c r="M36" s="56"/>
      <c r="N36" s="56"/>
      <c r="O36" s="52"/>
      <c r="P36" s="52"/>
      <c r="Q36" s="52"/>
      <c r="R36" s="58">
        <f>SUM(O36:Q36)</f>
        <v>0</v>
      </c>
      <c r="S36" s="58">
        <f>IF(O36&gt;O35,1,0)+IF(P36&gt;P35,1,0)+IF(Q36&gt;Q35,1,0)</f>
        <v>0</v>
      </c>
      <c r="T36" s="58">
        <f>IF(S36&gt;S35,1,0)</f>
        <v>0</v>
      </c>
      <c r="U36" s="17"/>
      <c r="V36" s="56" t="str">
        <f ca="1">IF(OR(B8="",B14=""),"",B14)</f>
        <v/>
      </c>
      <c r="W36" s="56"/>
      <c r="X36" s="56"/>
      <c r="Y36" s="52"/>
      <c r="Z36" s="52"/>
      <c r="AA36" s="52"/>
      <c r="AB36" s="58">
        <f>SUM(Y36:AA36)</f>
        <v>0</v>
      </c>
      <c r="AC36" s="58">
        <f>IF(Y36&gt;Y35,1,0)+IF(Z36&gt;Z35,1,0)+IF(AA36&gt;AA35,1,0)</f>
        <v>0</v>
      </c>
      <c r="AD36" s="58">
        <f>IF(AC36&gt;AC35,1,0)</f>
        <v>0</v>
      </c>
      <c r="AE36" s="75"/>
    </row>
    <row r="38" spans="2:31" customFormat="1" ht="20.25">
      <c r="B38" s="69" t="s">
        <v>69</v>
      </c>
      <c r="C38" s="69"/>
      <c r="D38" s="69"/>
      <c r="E38" s="69"/>
      <c r="F38" s="69"/>
      <c r="G38" s="69"/>
      <c r="H38" s="51" t="s">
        <v>53</v>
      </c>
      <c r="I38" s="51"/>
      <c r="J38" s="52"/>
      <c r="K38" s="53"/>
      <c r="L38" s="70" t="s">
        <v>70</v>
      </c>
      <c r="M38" s="70"/>
      <c r="N38" s="70"/>
      <c r="O38" s="70"/>
      <c r="P38" s="70"/>
      <c r="Q38" s="70"/>
      <c r="R38" s="51" t="s">
        <v>53</v>
      </c>
      <c r="S38" s="51"/>
      <c r="T38" s="52"/>
      <c r="U38" s="17"/>
      <c r="V38" s="71" t="s">
        <v>71</v>
      </c>
      <c r="W38" s="71"/>
      <c r="X38" s="71"/>
      <c r="Y38" s="71"/>
      <c r="Z38" s="71"/>
      <c r="AA38" s="71"/>
      <c r="AB38" s="51" t="s">
        <v>53</v>
      </c>
      <c r="AC38" s="51"/>
      <c r="AD38" s="52"/>
      <c r="AE38" s="75"/>
    </row>
    <row r="39" spans="2:31" customFormat="1" ht="20.25">
      <c r="B39" s="56" t="s">
        <v>48</v>
      </c>
      <c r="C39" s="56"/>
      <c r="D39" s="56"/>
      <c r="E39" s="56" t="s">
        <v>56</v>
      </c>
      <c r="F39" s="56"/>
      <c r="G39" s="56"/>
      <c r="H39" s="57" t="s">
        <v>57</v>
      </c>
      <c r="I39" s="57" t="s">
        <v>58</v>
      </c>
      <c r="J39" s="57" t="s">
        <v>59</v>
      </c>
      <c r="K39" s="53"/>
      <c r="L39" s="56" t="s">
        <v>48</v>
      </c>
      <c r="M39" s="56"/>
      <c r="N39" s="56"/>
      <c r="O39" s="56" t="s">
        <v>56</v>
      </c>
      <c r="P39" s="56"/>
      <c r="Q39" s="56"/>
      <c r="R39" s="57" t="s">
        <v>57</v>
      </c>
      <c r="S39" s="57" t="s">
        <v>58</v>
      </c>
      <c r="T39" s="57" t="s">
        <v>59</v>
      </c>
      <c r="U39" s="17"/>
      <c r="V39" s="56" t="s">
        <v>48</v>
      </c>
      <c r="W39" s="56"/>
      <c r="X39" s="56"/>
      <c r="Y39" s="56" t="s">
        <v>56</v>
      </c>
      <c r="Z39" s="56"/>
      <c r="AA39" s="56"/>
      <c r="AB39" s="57" t="s">
        <v>57</v>
      </c>
      <c r="AC39" s="57" t="s">
        <v>58</v>
      </c>
      <c r="AD39" s="57" t="s">
        <v>59</v>
      </c>
      <c r="AE39" s="75"/>
    </row>
    <row r="40" spans="2:31" customFormat="1" ht="20.25">
      <c r="B40" s="56" t="str">
        <f ca="1">IF(OR(B4="",B14=""),"",B4)</f>
        <v/>
      </c>
      <c r="C40" s="56"/>
      <c r="D40" s="56"/>
      <c r="E40" s="52"/>
      <c r="F40" s="52"/>
      <c r="G40" s="52"/>
      <c r="H40" s="58">
        <f>SUM(E40:G40)</f>
        <v>0</v>
      </c>
      <c r="I40" s="58">
        <f>IF(E40&gt;E41,1,0)+IF(F40&gt;F41,1,0)+IF(G40&gt;G41,1,0)</f>
        <v>0</v>
      </c>
      <c r="J40" s="58">
        <f>IF(I40&gt;I41,1,0)</f>
        <v>0</v>
      </c>
      <c r="K40" s="53"/>
      <c r="L40" s="56">
        <f ca="1">IF(OR(B6="",B8=""),"",B6)</f>
        <v>12</v>
      </c>
      <c r="M40" s="56"/>
      <c r="N40" s="56"/>
      <c r="O40" s="52"/>
      <c r="P40" s="52"/>
      <c r="Q40" s="52"/>
      <c r="R40" s="58">
        <f>SUM(O40:Q40)</f>
        <v>0</v>
      </c>
      <c r="S40" s="58">
        <f>IF(O40&gt;O41,1,0)+IF(P40&gt;P41,1,0)+IF(Q40&gt;Q41,1,0)</f>
        <v>0</v>
      </c>
      <c r="T40" s="58">
        <f>IF(S40&gt;S41,1,0)</f>
        <v>0</v>
      </c>
      <c r="U40" s="17"/>
      <c r="V40" s="56">
        <f ca="1">IF(OR(B10="",B12=""),"",B10)</f>
        <v>13</v>
      </c>
      <c r="W40" s="56"/>
      <c r="X40" s="56"/>
      <c r="Y40" s="52"/>
      <c r="Z40" s="52"/>
      <c r="AA40" s="52"/>
      <c r="AB40" s="58">
        <f>SUM(Y40:AA40)</f>
        <v>0</v>
      </c>
      <c r="AC40" s="58">
        <f>IF(Y40&gt;Y41,1,0)+IF(Z40&gt;Z41,1,0)+IF(AA40&gt;AA41,1,0)</f>
        <v>0</v>
      </c>
      <c r="AD40" s="58">
        <f>IF(AC40&gt;AC41,1,0)</f>
        <v>0</v>
      </c>
      <c r="AE40" s="75"/>
    </row>
    <row r="41" spans="2:31" customFormat="1" ht="20.25">
      <c r="B41" s="56" t="str">
        <f ca="1">IF(OR(B4="",B14=""),"",B14)</f>
        <v/>
      </c>
      <c r="C41" s="56"/>
      <c r="D41" s="56"/>
      <c r="E41" s="52"/>
      <c r="F41" s="52"/>
      <c r="G41" s="52"/>
      <c r="H41" s="58">
        <f>SUM(E41:G41)</f>
        <v>0</v>
      </c>
      <c r="I41" s="58">
        <f>IF(E41&gt;E40,1,0)+IF(F41&gt;F40,1,0)+IF(G41&gt;G40,1,0)</f>
        <v>0</v>
      </c>
      <c r="J41" s="58">
        <f>IF(I41&gt;I40,1,0)</f>
        <v>0</v>
      </c>
      <c r="K41" s="53"/>
      <c r="L41" s="56">
        <f ca="1">IF(OR(B6="",B8=""),"",B8)</f>
        <v>17</v>
      </c>
      <c r="M41" s="56"/>
      <c r="N41" s="56"/>
      <c r="O41" s="52"/>
      <c r="P41" s="52"/>
      <c r="Q41" s="52"/>
      <c r="R41" s="58">
        <f>SUM(O41:Q41)</f>
        <v>0</v>
      </c>
      <c r="S41" s="58">
        <f>IF(O41&gt;O40,1,0)+IF(P41&gt;P40,1,0)+IF(Q41&gt;Q40,1,0)</f>
        <v>0</v>
      </c>
      <c r="T41" s="58">
        <f>IF(S41&gt;S40,1,0)</f>
        <v>0</v>
      </c>
      <c r="U41" s="17"/>
      <c r="V41" s="56">
        <f ca="1">IF(OR(B10="",B12=""),"",B12)</f>
        <v>16</v>
      </c>
      <c r="W41" s="56"/>
      <c r="X41" s="56"/>
      <c r="Y41" s="52"/>
      <c r="Z41" s="52"/>
      <c r="AA41" s="52"/>
      <c r="AB41" s="58">
        <f>SUM(Y41:AA41)</f>
        <v>0</v>
      </c>
      <c r="AC41" s="58">
        <f>IF(Y41&gt;Y40,1,0)+IF(Z41&gt;Z40,1,0)+IF(AA41&gt;AA40,1,0)</f>
        <v>0</v>
      </c>
      <c r="AD41" s="58">
        <f>IF(AC41&gt;AC40,1,0)</f>
        <v>0</v>
      </c>
      <c r="AE41" s="75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B18:G18"/>
    <mergeCell ref="H18:I18"/>
    <mergeCell ref="L18:Q18"/>
    <mergeCell ref="R18:S18"/>
    <mergeCell ref="V18:AA18"/>
    <mergeCell ref="AB18:AC18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AC10:AD11"/>
    <mergeCell ref="AE10:AE11"/>
    <mergeCell ref="C11:D11"/>
    <mergeCell ref="B12:B13"/>
    <mergeCell ref="C12:D12"/>
    <mergeCell ref="Q12:S13"/>
    <mergeCell ref="W12:X13"/>
    <mergeCell ref="Y12:Z13"/>
    <mergeCell ref="AA12:AB13"/>
    <mergeCell ref="AC12:AD13"/>
    <mergeCell ref="AA8:AB9"/>
    <mergeCell ref="AC8:AD9"/>
    <mergeCell ref="AE8:AE9"/>
    <mergeCell ref="C9:D9"/>
    <mergeCell ref="B10:B11"/>
    <mergeCell ref="C10:D10"/>
    <mergeCell ref="N10:P11"/>
    <mergeCell ref="W10:X11"/>
    <mergeCell ref="Y10:Z11"/>
    <mergeCell ref="AA10:AB11"/>
    <mergeCell ref="C7:D7"/>
    <mergeCell ref="B8:B9"/>
    <mergeCell ref="C8:D8"/>
    <mergeCell ref="K8:M9"/>
    <mergeCell ref="W8:X9"/>
    <mergeCell ref="Y8:Z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AA3:AB3"/>
    <mergeCell ref="AC3:AD3"/>
    <mergeCell ref="B4:B5"/>
    <mergeCell ref="C4:D4"/>
    <mergeCell ref="E4:G5"/>
    <mergeCell ref="W4:X5"/>
    <mergeCell ref="Y4:Z5"/>
    <mergeCell ref="AA4:AB5"/>
    <mergeCell ref="AC4:AD5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41"/>
  <sheetViews>
    <sheetView zoomScale="75" zoomScaleNormal="75" workbookViewId="0">
      <selection activeCell="B3" sqref="B3:D3"/>
    </sheetView>
  </sheetViews>
  <sheetFormatPr baseColWidth="10" defaultRowHeight="15"/>
  <cols>
    <col min="1" max="1" width="11.42578125" style="17" customWidth="1"/>
    <col min="2" max="2" width="9.42578125" style="17" customWidth="1"/>
    <col min="3" max="3" width="12.85546875" style="17" customWidth="1"/>
    <col min="4" max="4" width="14.5703125" style="17" customWidth="1"/>
    <col min="5" max="30" width="9.42578125" style="17" customWidth="1"/>
    <col min="31" max="31" width="14.5703125" style="72" customWidth="1"/>
    <col min="32" max="32" width="9.42578125" style="17" customWidth="1"/>
    <col min="33" max="34" width="20.28515625" style="18" customWidth="1"/>
    <col min="35" max="1024" width="11.42578125" style="17" customWidth="1"/>
  </cols>
  <sheetData>
    <row r="2" spans="2:34" customFormat="1" ht="45">
      <c r="B2" s="78" t="s">
        <v>80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2"/>
      <c r="AF2" s="17"/>
      <c r="AG2" s="18"/>
      <c r="AH2" s="18"/>
    </row>
    <row r="3" spans="2:34" customFormat="1" ht="26.25">
      <c r="B3" s="19" t="s">
        <v>48</v>
      </c>
      <c r="C3" s="19"/>
      <c r="D3" s="19"/>
      <c r="E3" s="20">
        <f ca="1">IF(B4="","",B4)</f>
        <v>4</v>
      </c>
      <c r="F3" s="20"/>
      <c r="G3" s="20"/>
      <c r="H3" s="20">
        <f ca="1">IF(B6="","",B6)</f>
        <v>14</v>
      </c>
      <c r="I3" s="20"/>
      <c r="J3" s="20"/>
      <c r="K3" s="20">
        <f ca="1">IF(B8="","",B8)</f>
        <v>6</v>
      </c>
      <c r="L3" s="20"/>
      <c r="M3" s="20"/>
      <c r="N3" s="20">
        <f ca="1">IF(B10="","",B10)</f>
        <v>15</v>
      </c>
      <c r="O3" s="20"/>
      <c r="P3" s="20"/>
      <c r="Q3" s="20">
        <f ca="1">IF(B12="","",B12)</f>
        <v>9</v>
      </c>
      <c r="R3" s="20"/>
      <c r="S3" s="20"/>
      <c r="T3" s="20" t="str">
        <f>IF(B14="","",B14)</f>
        <v/>
      </c>
      <c r="U3" s="20"/>
      <c r="V3" s="20"/>
      <c r="W3" s="19" t="s">
        <v>49</v>
      </c>
      <c r="X3" s="19"/>
      <c r="Y3" s="19" t="s">
        <v>50</v>
      </c>
      <c r="Z3" s="19"/>
      <c r="AA3" s="19" t="s">
        <v>72</v>
      </c>
      <c r="AB3" s="19"/>
      <c r="AC3" s="19" t="s">
        <v>51</v>
      </c>
      <c r="AD3" s="19"/>
      <c r="AE3" s="73"/>
      <c r="AF3" s="17"/>
      <c r="AG3" s="17"/>
      <c r="AH3" s="17"/>
    </row>
    <row r="4" spans="2:34" customFormat="1" ht="21.75" customHeight="1">
      <c r="B4" s="15">
        <f ca="1">IF(Poules!D8="","",Poules!D8)</f>
        <v>4</v>
      </c>
      <c r="C4" s="6" t="str">
        <f ca="1">IF(B4="","",LOOKUP(B4,Equipes!$A:$A,Equipes!$B:$B))</f>
        <v>Sébastien</v>
      </c>
      <c r="D4" s="6"/>
      <c r="E4" s="82"/>
      <c r="F4" s="83"/>
      <c r="G4" s="84"/>
      <c r="H4" s="21" t="str">
        <f>E7</f>
        <v/>
      </c>
      <c r="I4" s="21" t="str">
        <f>F7</f>
        <v/>
      </c>
      <c r="J4" s="21" t="str">
        <f>G7</f>
        <v/>
      </c>
      <c r="K4" s="22" t="str">
        <f>E9</f>
        <v/>
      </c>
      <c r="L4" s="22" t="str">
        <f>F9</f>
        <v/>
      </c>
      <c r="M4" s="22" t="str">
        <f>G9</f>
        <v/>
      </c>
      <c r="N4" s="23" t="str">
        <f>E11</f>
        <v/>
      </c>
      <c r="O4" s="23" t="str">
        <f>F11</f>
        <v/>
      </c>
      <c r="P4" s="23" t="str">
        <f>G11</f>
        <v/>
      </c>
      <c r="Q4" s="24" t="str">
        <f>E13</f>
        <v/>
      </c>
      <c r="R4" s="24" t="str">
        <f>F13</f>
        <v/>
      </c>
      <c r="S4" s="24" t="str">
        <f>G13</f>
        <v/>
      </c>
      <c r="T4" s="25" t="str">
        <f>E15</f>
        <v/>
      </c>
      <c r="U4" s="25" t="str">
        <f>F15</f>
        <v/>
      </c>
      <c r="V4" s="25" t="str">
        <f>G15</f>
        <v/>
      </c>
      <c r="W4" s="26">
        <f ca="1">IF($B4="","",SUM(E4:V4)-SUM(E5:V5))</f>
        <v>0</v>
      </c>
      <c r="X4" s="26"/>
      <c r="Y4" s="26">
        <f ca="1">IF($B4="","",I20-I21+I25-I26+I30-I31+I35-I36+I40-I41)</f>
        <v>0</v>
      </c>
      <c r="Z4" s="26"/>
      <c r="AA4" s="26">
        <f ca="1">IF(B4="","",J20+J25+J30+J35+J40)</f>
        <v>0</v>
      </c>
      <c r="AB4" s="26"/>
      <c r="AC4" s="27" t="e">
        <f ca="1">IF($B4="","",_xlfn.RANK.EQ(AE4,$AE$4:$AE$14))</f>
        <v>#VALUE!</v>
      </c>
      <c r="AD4" s="27"/>
      <c r="AE4" s="74" t="str">
        <f ca="1">IF(AA4*100000+Y4*1000+W4+1000000=1000000,"",AA4*100000+Y4*1000+W4+1000000)</f>
        <v/>
      </c>
      <c r="AF4" s="17"/>
      <c r="AG4" s="17"/>
      <c r="AH4" s="17"/>
    </row>
    <row r="5" spans="2:34" customFormat="1" ht="21.75" customHeight="1">
      <c r="B5" s="15"/>
      <c r="C5" s="6" t="str">
        <f ca="1">IF(B4="","",LOOKUP(B4,Equipes!$A:$A,Equipes!$C:$C))</f>
        <v>Nadège</v>
      </c>
      <c r="D5" s="6"/>
      <c r="E5" s="85"/>
      <c r="F5" s="86"/>
      <c r="G5" s="87"/>
      <c r="H5" s="21" t="str">
        <f>E6</f>
        <v/>
      </c>
      <c r="I5" s="21" t="str">
        <f>F6</f>
        <v/>
      </c>
      <c r="J5" s="21" t="str">
        <f>G6</f>
        <v/>
      </c>
      <c r="K5" s="22" t="str">
        <f>E8</f>
        <v/>
      </c>
      <c r="L5" s="22" t="str">
        <f>F8</f>
        <v/>
      </c>
      <c r="M5" s="22" t="str">
        <f>G8</f>
        <v/>
      </c>
      <c r="N5" s="23" t="str">
        <f>E10</f>
        <v/>
      </c>
      <c r="O5" s="23" t="str">
        <f>F10</f>
        <v/>
      </c>
      <c r="P5" s="23" t="str">
        <f>G10</f>
        <v/>
      </c>
      <c r="Q5" s="24" t="str">
        <f>E12</f>
        <v/>
      </c>
      <c r="R5" s="24" t="str">
        <f>F12</f>
        <v/>
      </c>
      <c r="S5" s="24" t="str">
        <f>G12</f>
        <v/>
      </c>
      <c r="T5" s="25" t="str">
        <f>E14</f>
        <v/>
      </c>
      <c r="U5" s="25" t="str">
        <f>F14</f>
        <v/>
      </c>
      <c r="V5" s="25" t="str">
        <f>G14</f>
        <v/>
      </c>
      <c r="W5" s="26"/>
      <c r="X5" s="26"/>
      <c r="Y5" s="26"/>
      <c r="Z5" s="26"/>
      <c r="AA5" s="26"/>
      <c r="AB5" s="26"/>
      <c r="AC5" s="27"/>
      <c r="AD5" s="27"/>
      <c r="AE5" s="74"/>
      <c r="AF5" s="17"/>
      <c r="AG5" s="17"/>
      <c r="AH5" s="17"/>
    </row>
    <row r="6" spans="2:34" customFormat="1" ht="21.75" customHeight="1">
      <c r="B6" s="15">
        <f ca="1">IF(Poules!D10="","",Poules!D10)</f>
        <v>14</v>
      </c>
      <c r="C6" s="6" t="str">
        <f ca="1">IF(B6="","",LOOKUP(B6,Equipes!$A:$A,Equipes!$B:$B))</f>
        <v>Léo</v>
      </c>
      <c r="D6" s="6"/>
      <c r="E6" s="28" t="str">
        <f>IF(E21="","",E21)</f>
        <v/>
      </c>
      <c r="F6" s="28" t="str">
        <f>IF(F21="","",F21)</f>
        <v/>
      </c>
      <c r="G6" s="28" t="str">
        <f>IF(G21="","",G21)</f>
        <v/>
      </c>
      <c r="H6" s="82"/>
      <c r="I6" s="83"/>
      <c r="J6" s="84"/>
      <c r="K6" s="29" t="str">
        <f>H9</f>
        <v/>
      </c>
      <c r="L6" s="29" t="str">
        <f>I9</f>
        <v/>
      </c>
      <c r="M6" s="29" t="str">
        <f>J9</f>
        <v/>
      </c>
      <c r="N6" s="30" t="str">
        <f>H11</f>
        <v/>
      </c>
      <c r="O6" s="30" t="str">
        <f>I11</f>
        <v/>
      </c>
      <c r="P6" s="30" t="str">
        <f>J11</f>
        <v/>
      </c>
      <c r="Q6" s="31" t="str">
        <f>H13</f>
        <v/>
      </c>
      <c r="R6" s="31" t="str">
        <f>I13</f>
        <v/>
      </c>
      <c r="S6" s="31" t="str">
        <f>J13</f>
        <v/>
      </c>
      <c r="T6" s="32" t="str">
        <f>H15</f>
        <v/>
      </c>
      <c r="U6" s="32" t="str">
        <f>I15</f>
        <v/>
      </c>
      <c r="V6" s="32" t="str">
        <f>J15</f>
        <v/>
      </c>
      <c r="W6" s="26">
        <f ca="1">IF(B6="","",SUM(E6:V6)-SUM(E7:V7))</f>
        <v>0</v>
      </c>
      <c r="X6" s="26"/>
      <c r="Y6" s="26">
        <f ca="1">IF(B6="","",I21-I20+S25-S26+S30-S31+S35-S36+S40-S41)</f>
        <v>0</v>
      </c>
      <c r="Z6" s="26"/>
      <c r="AA6" s="26">
        <f ca="1">IF(B6="","",J21+T25+T30+T35+T40)</f>
        <v>0</v>
      </c>
      <c r="AB6" s="26"/>
      <c r="AC6" s="27" t="e">
        <f ca="1">IF($B6="","",_xlfn.RANK.EQ(AE6,$AE$4:$AE$14))</f>
        <v>#VALUE!</v>
      </c>
      <c r="AD6" s="27"/>
      <c r="AE6" s="74" t="str">
        <f ca="1">IF(AA6*100000+Y6*1000+W6+1000000=1000000,"",AA6*100000+Y6*1000+W6+1000000)</f>
        <v/>
      </c>
      <c r="AF6" s="17"/>
      <c r="AG6" s="17"/>
      <c r="AH6" s="17"/>
    </row>
    <row r="7" spans="2:34" customFormat="1" ht="21.75" customHeight="1">
      <c r="B7" s="15"/>
      <c r="C7" s="6" t="str">
        <f ca="1">IF(B6="","",LOOKUP(B6,Equipes!$A:$A,Equipes!$C:$C))</f>
        <v>Charlotte</v>
      </c>
      <c r="D7" s="6"/>
      <c r="E7" s="28" t="str">
        <f>IF(E20="","",E20)</f>
        <v/>
      </c>
      <c r="F7" s="28" t="str">
        <f>IF(F20="","",F20)</f>
        <v/>
      </c>
      <c r="G7" s="28" t="str">
        <f>IF(G20="","",G20)</f>
        <v/>
      </c>
      <c r="H7" s="85"/>
      <c r="I7" s="86"/>
      <c r="J7" s="87"/>
      <c r="K7" s="33" t="str">
        <f>H8</f>
        <v/>
      </c>
      <c r="L7" s="33" t="str">
        <f>I8</f>
        <v/>
      </c>
      <c r="M7" s="33" t="str">
        <f>J8</f>
        <v/>
      </c>
      <c r="N7" s="30" t="str">
        <f>H10</f>
        <v/>
      </c>
      <c r="O7" s="30" t="str">
        <f>I10</f>
        <v/>
      </c>
      <c r="P7" s="30" t="str">
        <f>J10</f>
        <v/>
      </c>
      <c r="Q7" s="31" t="str">
        <f>H12</f>
        <v/>
      </c>
      <c r="R7" s="31" t="str">
        <f>I12</f>
        <v/>
      </c>
      <c r="S7" s="31" t="str">
        <f>J12</f>
        <v/>
      </c>
      <c r="T7" s="32" t="str">
        <f>H14</f>
        <v/>
      </c>
      <c r="U7" s="32" t="str">
        <f>I14</f>
        <v/>
      </c>
      <c r="V7" s="32" t="str">
        <f>J14</f>
        <v/>
      </c>
      <c r="W7" s="26"/>
      <c r="X7" s="26"/>
      <c r="Y7" s="26"/>
      <c r="Z7" s="26"/>
      <c r="AA7" s="26"/>
      <c r="AB7" s="26"/>
      <c r="AC7" s="27"/>
      <c r="AD7" s="27"/>
      <c r="AE7" s="74"/>
      <c r="AF7" s="17"/>
      <c r="AG7" s="17"/>
      <c r="AH7" s="17"/>
    </row>
    <row r="8" spans="2:34" customFormat="1" ht="21.75" customHeight="1">
      <c r="B8" s="15">
        <f ca="1">IF(Poules!D12="","",Poules!D12)</f>
        <v>6</v>
      </c>
      <c r="C8" s="6" t="str">
        <f ca="1">IF(B8="","",LOOKUP(B8,Equipes!$A:$A,Equipes!$B:$B))</f>
        <v>Arthur</v>
      </c>
      <c r="D8" s="6"/>
      <c r="E8" s="22" t="str">
        <f>IF(E26="","",E26)</f>
        <v/>
      </c>
      <c r="F8" s="22" t="str">
        <f>IF(F26="","",F26)</f>
        <v/>
      </c>
      <c r="G8" s="22" t="str">
        <f>IF(G26="","",G26)</f>
        <v/>
      </c>
      <c r="H8" s="34" t="str">
        <f>IF(O41="","",O41)</f>
        <v/>
      </c>
      <c r="I8" s="34" t="str">
        <f>IF(P41="","",P41)</f>
        <v/>
      </c>
      <c r="J8" s="34" t="str">
        <f>IF(Q41="","",Q41)</f>
        <v/>
      </c>
      <c r="K8" s="82"/>
      <c r="L8" s="83"/>
      <c r="M8" s="84"/>
      <c r="N8" s="35" t="str">
        <f>K11</f>
        <v/>
      </c>
      <c r="O8" s="35" t="str">
        <f>L11</f>
        <v/>
      </c>
      <c r="P8" s="35" t="str">
        <f>M11</f>
        <v/>
      </c>
      <c r="Q8" s="36" t="str">
        <f>K13</f>
        <v/>
      </c>
      <c r="R8" s="36" t="str">
        <f>L13</f>
        <v/>
      </c>
      <c r="S8" s="36" t="str">
        <f>M13</f>
        <v/>
      </c>
      <c r="T8" s="37" t="str">
        <f>K15</f>
        <v/>
      </c>
      <c r="U8" s="37" t="str">
        <f>L15</f>
        <v/>
      </c>
      <c r="V8" s="37" t="str">
        <f>M15</f>
        <v/>
      </c>
      <c r="W8" s="26">
        <f ca="1">IF(B8="","",SUM(E8:V8)-SUM(E9:V9))</f>
        <v>0</v>
      </c>
      <c r="X8" s="26"/>
      <c r="Y8" s="26">
        <f ca="1">IF(B8="","",I26-I25+S20-S21+S41-S40+AC30-AC31+AC35-AC36)</f>
        <v>0</v>
      </c>
      <c r="Z8" s="26"/>
      <c r="AA8" s="26">
        <f ca="1">IF(B8="","",J26+T20+T41+AD30+AD35)</f>
        <v>0</v>
      </c>
      <c r="AB8" s="26"/>
      <c r="AC8" s="27" t="e">
        <f ca="1">IF($B8="","",_xlfn.RANK.EQ(AE8,$AE$4:$AE$14))</f>
        <v>#VALUE!</v>
      </c>
      <c r="AD8" s="27"/>
      <c r="AE8" s="74" t="str">
        <f ca="1">IF(AA8*100000+Y8*1000+W8+1000000=1000000,"",AA8*100000+Y8*1000+W8+1000000)</f>
        <v/>
      </c>
      <c r="AF8" s="17"/>
      <c r="AG8" s="17"/>
      <c r="AH8" s="17"/>
    </row>
    <row r="9" spans="2:34" customFormat="1" ht="21.75" customHeight="1">
      <c r="B9" s="15"/>
      <c r="C9" s="6" t="str">
        <f ca="1">IF(B8="","",LOOKUP(B8,Equipes!$A:$A,Equipes!$C:$C))</f>
        <v>Léa</v>
      </c>
      <c r="D9" s="6"/>
      <c r="E9" s="22" t="str">
        <f>IF(E25="","",E25)</f>
        <v/>
      </c>
      <c r="F9" s="22" t="str">
        <f>IF(F25="","",F25)</f>
        <v/>
      </c>
      <c r="G9" s="22" t="str">
        <f>IF(G25="","",G25)</f>
        <v/>
      </c>
      <c r="H9" s="34" t="str">
        <f>IF(O40="","",O40)</f>
        <v/>
      </c>
      <c r="I9" s="34" t="str">
        <f>IF(P40="","",P40)</f>
        <v/>
      </c>
      <c r="J9" s="34" t="str">
        <f>IF(Q40="","",Q40)</f>
        <v/>
      </c>
      <c r="K9" s="85"/>
      <c r="L9" s="86"/>
      <c r="M9" s="87"/>
      <c r="N9" s="38" t="str">
        <f>K10</f>
        <v/>
      </c>
      <c r="O9" s="38" t="str">
        <f>L10</f>
        <v/>
      </c>
      <c r="P9" s="38" t="str">
        <f>M10</f>
        <v/>
      </c>
      <c r="Q9" s="36" t="str">
        <f>K12</f>
        <v/>
      </c>
      <c r="R9" s="36" t="str">
        <f>L12</f>
        <v/>
      </c>
      <c r="S9" s="36" t="str">
        <f>M12</f>
        <v/>
      </c>
      <c r="T9" s="37" t="str">
        <f>K14</f>
        <v/>
      </c>
      <c r="U9" s="37" t="str">
        <f>L14</f>
        <v/>
      </c>
      <c r="V9" s="37" t="str">
        <f>M14</f>
        <v/>
      </c>
      <c r="W9" s="26"/>
      <c r="X9" s="26"/>
      <c r="Y9" s="26"/>
      <c r="Z9" s="26"/>
      <c r="AA9" s="26"/>
      <c r="AB9" s="26"/>
      <c r="AC9" s="27"/>
      <c r="AD9" s="27"/>
      <c r="AE9" s="74"/>
      <c r="AF9" s="17"/>
      <c r="AG9" s="17"/>
      <c r="AH9" s="17"/>
    </row>
    <row r="10" spans="2:34" customFormat="1" ht="21.75" customHeight="1">
      <c r="B10" s="15">
        <f ca="1">IF(Poules!D14="","",Poules!D14)</f>
        <v>15</v>
      </c>
      <c r="C10" s="6" t="str">
        <f ca="1">IF(B10="","",LOOKUP(B10,Equipes!$A:$A,Equipes!$B:$B))</f>
        <v>Victor</v>
      </c>
      <c r="D10" s="6"/>
      <c r="E10" s="23" t="str">
        <f>IF(E31="","",E31)</f>
        <v/>
      </c>
      <c r="F10" s="23" t="str">
        <f>IF(F31="","",F31)</f>
        <v/>
      </c>
      <c r="G10" s="23" t="str">
        <f>IF(G31="","",G31)</f>
        <v/>
      </c>
      <c r="H10" s="30" t="str">
        <f>IF(O36="","",O36)</f>
        <v/>
      </c>
      <c r="I10" s="30" t="str">
        <f>IF(P36="","",P36)</f>
        <v/>
      </c>
      <c r="J10" s="30" t="str">
        <f>IF(Q36="","",Q36)</f>
        <v/>
      </c>
      <c r="K10" s="39" t="str">
        <f>IF(O21="","",O21)</f>
        <v/>
      </c>
      <c r="L10" s="39" t="str">
        <f>IF(P21="","",P21)</f>
        <v/>
      </c>
      <c r="M10" s="39" t="str">
        <f>IF(Q21="","",Q21)</f>
        <v/>
      </c>
      <c r="N10" s="82"/>
      <c r="O10" s="83"/>
      <c r="P10" s="84"/>
      <c r="Q10" s="40" t="str">
        <f>N13</f>
        <v/>
      </c>
      <c r="R10" s="40" t="str">
        <f>O13</f>
        <v/>
      </c>
      <c r="S10" s="40" t="str">
        <f>P13</f>
        <v/>
      </c>
      <c r="T10" s="41" t="str">
        <f>N15</f>
        <v/>
      </c>
      <c r="U10" s="41" t="str">
        <f>O15</f>
        <v/>
      </c>
      <c r="V10" s="41" t="str">
        <f>P15</f>
        <v/>
      </c>
      <c r="W10" s="26">
        <f ca="1">IF(B10="","",SUM(E10:V10)-SUM(E11:V11))</f>
        <v>0</v>
      </c>
      <c r="X10" s="26"/>
      <c r="Y10" s="26">
        <f ca="1">IF(B10="","",I31-I30+S21-S20+S36-S35+AC25-AC26+AC40-AC41)</f>
        <v>0</v>
      </c>
      <c r="Z10" s="26"/>
      <c r="AA10" s="26">
        <f ca="1">IF(B10="","",J31+T21+T36+AD25+AD40)</f>
        <v>0</v>
      </c>
      <c r="AB10" s="26"/>
      <c r="AC10" s="27" t="e">
        <f ca="1">IF($B10="","",_xlfn.RANK.EQ(AE10,$AE$4:$AE$14))</f>
        <v>#VALUE!</v>
      </c>
      <c r="AD10" s="27"/>
      <c r="AE10" s="74" t="str">
        <f ca="1">IF(AA10*100000+Y10*1000+W10+1000000=1000000,"",AA10*100000+Y10*1000+W10+1000000)</f>
        <v/>
      </c>
      <c r="AF10" s="17"/>
      <c r="AG10" s="17"/>
      <c r="AH10" s="17"/>
    </row>
    <row r="11" spans="2:34" customFormat="1" ht="21.75" customHeight="1">
      <c r="B11" s="15"/>
      <c r="C11" s="6" t="str">
        <f ca="1">IF(B10="","",LOOKUP(B10,Equipes!$A:$A,Equipes!$C:$C))</f>
        <v>Daphnée</v>
      </c>
      <c r="D11" s="6"/>
      <c r="E11" s="23" t="str">
        <f>IF(E30="","",E30)</f>
        <v/>
      </c>
      <c r="F11" s="23" t="str">
        <f>IF(F30="","",F30)</f>
        <v/>
      </c>
      <c r="G11" s="23" t="str">
        <f>IF(G30="","",G30)</f>
        <v/>
      </c>
      <c r="H11" s="30" t="str">
        <f>IF(O35="","",O35)</f>
        <v/>
      </c>
      <c r="I11" s="30" t="str">
        <f>IF(P35="","",P35)</f>
        <v/>
      </c>
      <c r="J11" s="30" t="str">
        <f>IF(Q35="","",Q35)</f>
        <v/>
      </c>
      <c r="K11" s="42" t="str">
        <f>IF(O20="","",O20)</f>
        <v/>
      </c>
      <c r="L11" s="42" t="str">
        <f>IF(P20="","",P20)</f>
        <v/>
      </c>
      <c r="M11" s="42" t="str">
        <f>IF(Q20="","",Q20)</f>
        <v/>
      </c>
      <c r="N11" s="85"/>
      <c r="O11" s="86"/>
      <c r="P11" s="87"/>
      <c r="Q11" s="40" t="str">
        <f>N12</f>
        <v/>
      </c>
      <c r="R11" s="40" t="str">
        <f>O12</f>
        <v/>
      </c>
      <c r="S11" s="40" t="str">
        <f>P12</f>
        <v/>
      </c>
      <c r="T11" s="41" t="str">
        <f>N14</f>
        <v/>
      </c>
      <c r="U11" s="41" t="str">
        <f>O14</f>
        <v/>
      </c>
      <c r="V11" s="41" t="str">
        <f>P14</f>
        <v/>
      </c>
      <c r="W11" s="26"/>
      <c r="X11" s="26"/>
      <c r="Y11" s="26"/>
      <c r="Z11" s="26"/>
      <c r="AA11" s="26"/>
      <c r="AB11" s="26"/>
      <c r="AC11" s="27"/>
      <c r="AD11" s="27"/>
      <c r="AE11" s="74"/>
      <c r="AF11" s="17"/>
      <c r="AG11" s="17"/>
      <c r="AH11" s="17"/>
    </row>
    <row r="12" spans="2:34" customFormat="1" ht="21.75" customHeight="1">
      <c r="B12" s="15">
        <f ca="1">IF(Poules!D16="","",Poules!D16)</f>
        <v>9</v>
      </c>
      <c r="C12" s="6" t="str">
        <f ca="1">IF(B12="","",LOOKUP(B12,Equipes!$A:$A,Equipes!$B:$B))</f>
        <v>Maxence</v>
      </c>
      <c r="D12" s="6"/>
      <c r="E12" s="24" t="str">
        <f>IF(E36="","",E36)</f>
        <v/>
      </c>
      <c r="F12" s="24" t="str">
        <f>IF(F36="","",F36)</f>
        <v/>
      </c>
      <c r="G12" s="24" t="str">
        <f>IF(G36="","",G36)</f>
        <v/>
      </c>
      <c r="H12" s="31" t="str">
        <f>IF(O26="","",O26)</f>
        <v/>
      </c>
      <c r="I12" s="31" t="str">
        <f>IF(P26="","",P26)</f>
        <v/>
      </c>
      <c r="J12" s="31" t="str">
        <f>IF(Q26="","",Q26)</f>
        <v/>
      </c>
      <c r="K12" s="36" t="str">
        <f>IF(Y31="","",Y31)</f>
        <v/>
      </c>
      <c r="L12" s="36" t="str">
        <f>IF(Z31="","",Z31)</f>
        <v/>
      </c>
      <c r="M12" s="36" t="str">
        <f>IF(AA31="","",AA31)</f>
        <v/>
      </c>
      <c r="N12" s="40" t="str">
        <f>IF(Y41="","",Y41)</f>
        <v/>
      </c>
      <c r="O12" s="40" t="str">
        <f>IF(Z41="","",Z41)</f>
        <v/>
      </c>
      <c r="P12" s="40" t="str">
        <f>IF(AA41="","",AA41)</f>
        <v/>
      </c>
      <c r="Q12" s="82"/>
      <c r="R12" s="83"/>
      <c r="S12" s="84"/>
      <c r="T12" s="43" t="str">
        <f>Q15</f>
        <v/>
      </c>
      <c r="U12" s="43" t="str">
        <f>R15</f>
        <v/>
      </c>
      <c r="V12" s="43" t="str">
        <f>S15</f>
        <v/>
      </c>
      <c r="W12" s="26">
        <f ca="1">IF(B12="","",SUM(E12:V12)-SUM(E13:V13))</f>
        <v>0</v>
      </c>
      <c r="X12" s="26"/>
      <c r="Y12" s="26">
        <f ca="1">IF(B12="","",I36-I35+S26-S25+AC20-AC21+AC31-AC30+AC41-AC40)</f>
        <v>0</v>
      </c>
      <c r="Z12" s="26"/>
      <c r="AA12" s="26">
        <f ca="1">IF(B12="","",J36+T26+AD20+AD31+AD41)</f>
        <v>0</v>
      </c>
      <c r="AB12" s="26"/>
      <c r="AC12" s="27" t="e">
        <f ca="1">IF($B12="","",_xlfn.RANK.EQ(AE12,$AE$4:$AE$14))</f>
        <v>#VALUE!</v>
      </c>
      <c r="AD12" s="27"/>
      <c r="AE12" s="74" t="str">
        <f ca="1">IF(AA12*100000+Y12*1000+W12+1000000=1000000,"",AA12*100000+Y12*1000+W12+1000000)</f>
        <v/>
      </c>
      <c r="AF12" s="17"/>
      <c r="AG12" s="17"/>
      <c r="AH12" s="17"/>
    </row>
    <row r="13" spans="2:34" customFormat="1" ht="21.75" customHeight="1">
      <c r="B13" s="15"/>
      <c r="C13" s="6" t="str">
        <f ca="1">IF(B12="","",LOOKUP(B12,Equipes!$A:$A,Equipes!$C:$C))</f>
        <v>Stéphanie</v>
      </c>
      <c r="D13" s="6"/>
      <c r="E13" s="24" t="str">
        <f>IF(E35="","",E35)</f>
        <v/>
      </c>
      <c r="F13" s="24" t="str">
        <f>IF(F35="","",F35)</f>
        <v/>
      </c>
      <c r="G13" s="24" t="str">
        <f>IF(G35="","",G35)</f>
        <v/>
      </c>
      <c r="H13" s="31" t="str">
        <f>IF(O25="","",O25)</f>
        <v/>
      </c>
      <c r="I13" s="31" t="str">
        <f>IF(P25="","",P25)</f>
        <v/>
      </c>
      <c r="J13" s="31" t="str">
        <f>IF(Q25="","",Q25)</f>
        <v/>
      </c>
      <c r="K13" s="36" t="str">
        <f>IF(Y30="","",Y30)</f>
        <v/>
      </c>
      <c r="L13" s="36" t="str">
        <f>IF(Z30="","",Z30)</f>
        <v/>
      </c>
      <c r="M13" s="36" t="str">
        <f>IF(AA30="","",AA30)</f>
        <v/>
      </c>
      <c r="N13" s="40" t="str">
        <f>IF(Y40="","",Y40)</f>
        <v/>
      </c>
      <c r="O13" s="40" t="str">
        <f>IF(Z40="","",Z40)</f>
        <v/>
      </c>
      <c r="P13" s="40" t="str">
        <f>IF(AA40="","",AA40)</f>
        <v/>
      </c>
      <c r="Q13" s="85"/>
      <c r="R13" s="86"/>
      <c r="S13" s="87"/>
      <c r="T13" s="43" t="str">
        <f>Q14</f>
        <v/>
      </c>
      <c r="U13" s="43" t="str">
        <f>R14</f>
        <v/>
      </c>
      <c r="V13" s="43" t="str">
        <f>S14</f>
        <v/>
      </c>
      <c r="W13" s="26"/>
      <c r="X13" s="26"/>
      <c r="Y13" s="26"/>
      <c r="Z13" s="26"/>
      <c r="AA13" s="26"/>
      <c r="AB13" s="26"/>
      <c r="AC13" s="27"/>
      <c r="AD13" s="27"/>
      <c r="AE13" s="74"/>
      <c r="AF13" s="17"/>
      <c r="AG13" s="17"/>
      <c r="AH13" s="17"/>
    </row>
    <row r="14" spans="2:34" customFormat="1" ht="21.75" customHeight="1">
      <c r="B14" s="15" t="str">
        <f>IF(Poules!A18="","",Poules!A18)</f>
        <v/>
      </c>
      <c r="C14" s="6" t="str">
        <f>IF(B14="","",LOOKUP(B14,Equipes!$A:$A,Equipes!$B:$B))</f>
        <v/>
      </c>
      <c r="D14" s="6"/>
      <c r="E14" s="44" t="str">
        <f>IF(E41="","",E41)</f>
        <v/>
      </c>
      <c r="F14" s="44" t="str">
        <f>IF(F41="","",F41)</f>
        <v/>
      </c>
      <c r="G14" s="44" t="str">
        <f>IF(G41="","",G41)</f>
        <v/>
      </c>
      <c r="H14" s="45" t="str">
        <f>IF(O31="","",O31)</f>
        <v/>
      </c>
      <c r="I14" s="45" t="str">
        <f>IF(P31="","",P31)</f>
        <v/>
      </c>
      <c r="J14" s="45" t="str">
        <f>IF(Q31="","",Q31)</f>
        <v/>
      </c>
      <c r="K14" s="46" t="str">
        <f>IF(Y36="","",Y36)</f>
        <v/>
      </c>
      <c r="L14" s="46" t="str">
        <f>IF(Z36="","",Z36)</f>
        <v/>
      </c>
      <c r="M14" s="46" t="str">
        <f>IF(AA36="","",AA36)</f>
        <v/>
      </c>
      <c r="N14" s="47" t="str">
        <f>IF(Y26="","",Y26)</f>
        <v/>
      </c>
      <c r="O14" s="47" t="str">
        <f>IF(Z26="","",Z26)</f>
        <v/>
      </c>
      <c r="P14" s="47" t="str">
        <f>IF(AA26="","",AA26)</f>
        <v/>
      </c>
      <c r="Q14" s="48" t="str">
        <f>IF(Y21="","",Y21)</f>
        <v/>
      </c>
      <c r="R14" s="48" t="str">
        <f>IF(Z21="","",Z21)</f>
        <v/>
      </c>
      <c r="S14" s="48" t="str">
        <f>IF(AA21="","",AA21)</f>
        <v/>
      </c>
      <c r="T14" s="49"/>
      <c r="U14" s="49"/>
      <c r="V14" s="49"/>
      <c r="W14" s="26" t="str">
        <f>IF(B14="","",SUM(E14:V14)-SUM(E15:V15))</f>
        <v/>
      </c>
      <c r="X14" s="26"/>
      <c r="Y14" s="26" t="str">
        <f>IF(B14="","",I41-I40+S31-S30+AC21-AC20+AC26-AC25+AC36-AC35)</f>
        <v/>
      </c>
      <c r="Z14" s="26"/>
      <c r="AA14" s="26" t="str">
        <f>IF(B14="","",J41+T31+AD21+AD26+AD36)</f>
        <v/>
      </c>
      <c r="AB14" s="26"/>
      <c r="AC14" s="27" t="str">
        <f>IF($B14="","",_xlfn.RANK.EQ(AE14,$AE$4:$AE$14))</f>
        <v/>
      </c>
      <c r="AD14" s="27"/>
      <c r="AE14" s="74" t="e">
        <f>IF(AA14*100000+Y14*1000+W14+1000000=1000000,"",AA14*100000+Y14*1000+W14+1000000)</f>
        <v>#VALUE!</v>
      </c>
      <c r="AF14" s="17"/>
      <c r="AG14" s="17"/>
      <c r="AH14" s="17"/>
    </row>
    <row r="15" spans="2:34" customFormat="1" ht="21.75" customHeight="1">
      <c r="B15" s="15"/>
      <c r="C15" s="6" t="str">
        <f>IF(B14="","",LOOKUP(B14,Equipes!$A:$A,Equipes!$C:$C))</f>
        <v/>
      </c>
      <c r="D15" s="6"/>
      <c r="E15" s="44" t="str">
        <f>IF(E40="","",E40)</f>
        <v/>
      </c>
      <c r="F15" s="44" t="str">
        <f>IF(F40="","",F40)</f>
        <v/>
      </c>
      <c r="G15" s="44" t="str">
        <f>IF(G40="","",G40)</f>
        <v/>
      </c>
      <c r="H15" s="45" t="str">
        <f>IF(O30="","",O30)</f>
        <v/>
      </c>
      <c r="I15" s="45" t="str">
        <f>IF(P30="","",P30)</f>
        <v/>
      </c>
      <c r="J15" s="45" t="str">
        <f>IF(Q30="","",Q30)</f>
        <v/>
      </c>
      <c r="K15" s="46" t="str">
        <f>IF(Y35="","",Y35)</f>
        <v/>
      </c>
      <c r="L15" s="46" t="str">
        <f>IF(Z35="","",Z35)</f>
        <v/>
      </c>
      <c r="M15" s="46" t="str">
        <f>IF(AA35="","",AA35)</f>
        <v/>
      </c>
      <c r="N15" s="47" t="str">
        <f>IF(Y25="","",Y25)</f>
        <v/>
      </c>
      <c r="O15" s="47" t="str">
        <f>IF(Z25="","",Z25)</f>
        <v/>
      </c>
      <c r="P15" s="47" t="str">
        <f>IF(AA25="","",AA25)</f>
        <v/>
      </c>
      <c r="Q15" s="48" t="str">
        <f>IF(Y20="","",Y20)</f>
        <v/>
      </c>
      <c r="R15" s="48" t="str">
        <f>IF(Z20="","",Z20)</f>
        <v/>
      </c>
      <c r="S15" s="48" t="str">
        <f>IF(AA20="","",AA20)</f>
        <v/>
      </c>
      <c r="T15" s="49"/>
      <c r="U15" s="49"/>
      <c r="V15" s="49"/>
      <c r="W15" s="26"/>
      <c r="X15" s="26"/>
      <c r="Y15" s="26"/>
      <c r="Z15" s="26"/>
      <c r="AA15" s="26"/>
      <c r="AB15" s="26"/>
      <c r="AC15" s="27"/>
      <c r="AD15" s="27"/>
      <c r="AE15" s="74"/>
      <c r="AF15" s="17"/>
      <c r="AG15" s="17"/>
      <c r="AH15" s="17"/>
    </row>
    <row r="18" spans="2:31" customFormat="1" ht="20.25">
      <c r="B18" s="50" t="s">
        <v>52</v>
      </c>
      <c r="C18" s="50"/>
      <c r="D18" s="50"/>
      <c r="E18" s="50"/>
      <c r="F18" s="50"/>
      <c r="G18" s="50"/>
      <c r="H18" s="51" t="s">
        <v>53</v>
      </c>
      <c r="I18" s="51"/>
      <c r="J18" s="52"/>
      <c r="K18" s="53"/>
      <c r="L18" s="54" t="s">
        <v>54</v>
      </c>
      <c r="M18" s="54"/>
      <c r="N18" s="54"/>
      <c r="O18" s="54"/>
      <c r="P18" s="54"/>
      <c r="Q18" s="54"/>
      <c r="R18" s="51" t="s">
        <v>53</v>
      </c>
      <c r="S18" s="51"/>
      <c r="T18" s="52"/>
      <c r="U18" s="17"/>
      <c r="V18" s="55" t="s">
        <v>55</v>
      </c>
      <c r="W18" s="55"/>
      <c r="X18" s="55"/>
      <c r="Y18" s="55"/>
      <c r="Z18" s="55"/>
      <c r="AA18" s="55"/>
      <c r="AB18" s="51" t="s">
        <v>53</v>
      </c>
      <c r="AC18" s="51"/>
      <c r="AD18" s="52"/>
      <c r="AE18" s="75"/>
    </row>
    <row r="19" spans="2:31" customFormat="1" ht="20.25">
      <c r="B19" s="56" t="s">
        <v>48</v>
      </c>
      <c r="C19" s="56"/>
      <c r="D19" s="56"/>
      <c r="E19" s="56" t="s">
        <v>56</v>
      </c>
      <c r="F19" s="56"/>
      <c r="G19" s="56"/>
      <c r="H19" s="57" t="s">
        <v>57</v>
      </c>
      <c r="I19" s="57" t="s">
        <v>58</v>
      </c>
      <c r="J19" s="57" t="s">
        <v>59</v>
      </c>
      <c r="K19" s="53"/>
      <c r="L19" s="56" t="s">
        <v>48</v>
      </c>
      <c r="M19" s="56"/>
      <c r="N19" s="56"/>
      <c r="O19" s="56" t="s">
        <v>56</v>
      </c>
      <c r="P19" s="56"/>
      <c r="Q19" s="56"/>
      <c r="R19" s="57" t="s">
        <v>57</v>
      </c>
      <c r="S19" s="57" t="s">
        <v>58</v>
      </c>
      <c r="T19" s="57" t="s">
        <v>59</v>
      </c>
      <c r="U19" s="17"/>
      <c r="V19" s="56" t="s">
        <v>48</v>
      </c>
      <c r="W19" s="56"/>
      <c r="X19" s="56"/>
      <c r="Y19" s="56" t="s">
        <v>56</v>
      </c>
      <c r="Z19" s="56"/>
      <c r="AA19" s="56"/>
      <c r="AB19" s="57" t="s">
        <v>57</v>
      </c>
      <c r="AC19" s="57" t="s">
        <v>58</v>
      </c>
      <c r="AD19" s="57" t="s">
        <v>59</v>
      </c>
      <c r="AE19" s="75"/>
    </row>
    <row r="20" spans="2:31" customFormat="1" ht="20.25">
      <c r="B20" s="56">
        <f ca="1">IF(OR(B4="",B6=""),"",B4)</f>
        <v>4</v>
      </c>
      <c r="C20" s="56"/>
      <c r="D20" s="56"/>
      <c r="E20" s="52"/>
      <c r="F20" s="52"/>
      <c r="G20" s="52"/>
      <c r="H20" s="58">
        <f>SUM(E20:G20)</f>
        <v>0</v>
      </c>
      <c r="I20" s="58">
        <f>IF(E20&gt;E21,1,0)+IF(F20&gt;F21,1,0)+IF(G20&gt;G21,1,0)</f>
        <v>0</v>
      </c>
      <c r="J20" s="58">
        <f>IF(I20&gt;I21,1,0)</f>
        <v>0</v>
      </c>
      <c r="K20" s="53"/>
      <c r="L20" s="56">
        <f ca="1">IF(OR(B8="",B10=""),"",B8)</f>
        <v>6</v>
      </c>
      <c r="M20" s="56"/>
      <c r="N20" s="56"/>
      <c r="O20" s="52"/>
      <c r="P20" s="52"/>
      <c r="Q20" s="52"/>
      <c r="R20" s="58">
        <f>SUM(O20:Q20)</f>
        <v>0</v>
      </c>
      <c r="S20" s="58">
        <f>IF(O20&gt;O21,1,0)+IF(P20&gt;P21,1,0)+IF(Q20&gt;Q21,1,0)</f>
        <v>0</v>
      </c>
      <c r="T20" s="58">
        <f>IF(S20&gt;S21,1,0)</f>
        <v>0</v>
      </c>
      <c r="U20" s="17"/>
      <c r="V20" s="56" t="str">
        <f ca="1">IF(OR(B12="",B14=""),"",B12)</f>
        <v/>
      </c>
      <c r="W20" s="56"/>
      <c r="X20" s="56"/>
      <c r="Y20" s="52"/>
      <c r="Z20" s="52"/>
      <c r="AA20" s="52"/>
      <c r="AB20" s="58">
        <f>SUM(Y20:AA20)</f>
        <v>0</v>
      </c>
      <c r="AC20" s="58">
        <f>IF(Y20&gt;Y21,1,0)+IF(Z20&gt;Z21,1,0)+IF(AA20&gt;AA21,1,0)</f>
        <v>0</v>
      </c>
      <c r="AD20" s="58">
        <f>IF(AC20&gt;AC21,1,0)</f>
        <v>0</v>
      </c>
      <c r="AE20" s="75"/>
    </row>
    <row r="21" spans="2:31" customFormat="1" ht="20.25">
      <c r="B21" s="56">
        <f ca="1">IF(OR(B4="",B6=""),"",B6)</f>
        <v>14</v>
      </c>
      <c r="C21" s="56"/>
      <c r="D21" s="56"/>
      <c r="E21" s="52"/>
      <c r="F21" s="52"/>
      <c r="G21" s="52"/>
      <c r="H21" s="58">
        <f>SUM(E21:G21)</f>
        <v>0</v>
      </c>
      <c r="I21" s="58">
        <f>IF(E21&gt;E20,1,0)+IF(F21&gt;F20,1,0)+IF(G21&gt;G20,1,0)</f>
        <v>0</v>
      </c>
      <c r="J21" s="58">
        <f>IF(I21&gt;I20,1,0)</f>
        <v>0</v>
      </c>
      <c r="K21" s="53"/>
      <c r="L21" s="56">
        <f ca="1">IF(OR(B10="",B8=""),"",B10)</f>
        <v>15</v>
      </c>
      <c r="M21" s="56"/>
      <c r="N21" s="56"/>
      <c r="O21" s="52"/>
      <c r="P21" s="52"/>
      <c r="Q21" s="52"/>
      <c r="R21" s="58">
        <f>SUM(O21:Q21)</f>
        <v>0</v>
      </c>
      <c r="S21" s="58">
        <f>IF(O21&gt;O20,1,0)+IF(P21&gt;P20,1,0)+IF(Q21&gt;Q20,1,0)</f>
        <v>0</v>
      </c>
      <c r="T21" s="58">
        <f>IF(S21&gt;S20,1,0)</f>
        <v>0</v>
      </c>
      <c r="U21" s="17"/>
      <c r="V21" s="56" t="str">
        <f ca="1">IF(OR(B12="",B14=""),"",B14)</f>
        <v/>
      </c>
      <c r="W21" s="56"/>
      <c r="X21" s="56"/>
      <c r="Y21" s="52"/>
      <c r="Z21" s="52"/>
      <c r="AA21" s="52"/>
      <c r="AB21" s="58">
        <f>SUM(Y21:AA21)</f>
        <v>0</v>
      </c>
      <c r="AC21" s="58">
        <f>IF(Y21&gt;Y20,1,0)+IF(Z21&gt;Z20,1,0)+IF(AA21&gt;AA20,1,0)</f>
        <v>0</v>
      </c>
      <c r="AD21" s="58">
        <f>IF(AC21&gt;AC20,1,0)</f>
        <v>0</v>
      </c>
      <c r="AE21" s="75"/>
    </row>
    <row r="22" spans="2:31" customFormat="1" ht="15.75" customHeight="1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75"/>
    </row>
    <row r="23" spans="2:31" customFormat="1" ht="20.25">
      <c r="B23" s="59" t="s">
        <v>60</v>
      </c>
      <c r="C23" s="59"/>
      <c r="D23" s="59"/>
      <c r="E23" s="59"/>
      <c r="F23" s="59"/>
      <c r="G23" s="59"/>
      <c r="H23" s="51" t="s">
        <v>53</v>
      </c>
      <c r="I23" s="51"/>
      <c r="J23" s="52"/>
      <c r="K23" s="53"/>
      <c r="L23" s="60" t="s">
        <v>61</v>
      </c>
      <c r="M23" s="60"/>
      <c r="N23" s="60"/>
      <c r="O23" s="60"/>
      <c r="P23" s="60"/>
      <c r="Q23" s="60"/>
      <c r="R23" s="51" t="s">
        <v>53</v>
      </c>
      <c r="S23" s="51"/>
      <c r="T23" s="52"/>
      <c r="U23" s="17"/>
      <c r="V23" s="61" t="s">
        <v>62</v>
      </c>
      <c r="W23" s="61"/>
      <c r="X23" s="61"/>
      <c r="Y23" s="61"/>
      <c r="Z23" s="61"/>
      <c r="AA23" s="61"/>
      <c r="AB23" s="51" t="s">
        <v>53</v>
      </c>
      <c r="AC23" s="51"/>
      <c r="AD23" s="52"/>
      <c r="AE23" s="75"/>
    </row>
    <row r="24" spans="2:31" customFormat="1" ht="20.25">
      <c r="B24" s="56" t="s">
        <v>48</v>
      </c>
      <c r="C24" s="56"/>
      <c r="D24" s="56"/>
      <c r="E24" s="56" t="s">
        <v>56</v>
      </c>
      <c r="F24" s="56"/>
      <c r="G24" s="56"/>
      <c r="H24" s="57" t="s">
        <v>57</v>
      </c>
      <c r="I24" s="57" t="s">
        <v>58</v>
      </c>
      <c r="J24" s="57" t="s">
        <v>59</v>
      </c>
      <c r="K24" s="53"/>
      <c r="L24" s="56" t="s">
        <v>48</v>
      </c>
      <c r="M24" s="56"/>
      <c r="N24" s="56"/>
      <c r="O24" s="56" t="s">
        <v>56</v>
      </c>
      <c r="P24" s="56"/>
      <c r="Q24" s="56"/>
      <c r="R24" s="57" t="s">
        <v>57</v>
      </c>
      <c r="S24" s="57" t="s">
        <v>58</v>
      </c>
      <c r="T24" s="57" t="s">
        <v>59</v>
      </c>
      <c r="U24" s="17"/>
      <c r="V24" s="56" t="s">
        <v>48</v>
      </c>
      <c r="W24" s="56"/>
      <c r="X24" s="56"/>
      <c r="Y24" s="56" t="s">
        <v>56</v>
      </c>
      <c r="Z24" s="56"/>
      <c r="AA24" s="56"/>
      <c r="AB24" s="57" t="s">
        <v>57</v>
      </c>
      <c r="AC24" s="57" t="s">
        <v>58</v>
      </c>
      <c r="AD24" s="57" t="s">
        <v>59</v>
      </c>
      <c r="AE24" s="75"/>
    </row>
    <row r="25" spans="2:31" customFormat="1" ht="20.25">
      <c r="B25" s="56">
        <f ca="1">IF(OR(B4="",B8=""),"",B4)</f>
        <v>4</v>
      </c>
      <c r="C25" s="56"/>
      <c r="D25" s="56"/>
      <c r="E25" s="52"/>
      <c r="F25" s="52"/>
      <c r="G25" s="52"/>
      <c r="H25" s="58">
        <f>SUM(E25:G25)</f>
        <v>0</v>
      </c>
      <c r="I25" s="58">
        <f>IF(E25&gt;E26,1,0)+IF(F25&gt;F26,1,0)+IF(G25&gt;G26,1,0)</f>
        <v>0</v>
      </c>
      <c r="J25" s="58">
        <f>IF(I25&gt;I26,1,0)</f>
        <v>0</v>
      </c>
      <c r="K25" s="53"/>
      <c r="L25" s="56">
        <f ca="1">IF(OR(B12="",B6=""),"",B6)</f>
        <v>14</v>
      </c>
      <c r="M25" s="56"/>
      <c r="N25" s="56"/>
      <c r="O25" s="52"/>
      <c r="P25" s="52"/>
      <c r="Q25" s="52"/>
      <c r="R25" s="58">
        <f>SUM(O25:Q25)</f>
        <v>0</v>
      </c>
      <c r="S25" s="58">
        <f>IF(O25&gt;O26,1,0)+IF(P25&gt;P26,1,0)+IF(Q25&gt;Q26,1,0)</f>
        <v>0</v>
      </c>
      <c r="T25" s="58">
        <f>IF(S25&gt;S26,1,0)</f>
        <v>0</v>
      </c>
      <c r="U25" s="17"/>
      <c r="V25" s="56" t="str">
        <f ca="1">IF(OR(B10="",B14=""),"",B10)</f>
        <v/>
      </c>
      <c r="W25" s="56"/>
      <c r="X25" s="56"/>
      <c r="Y25" s="52"/>
      <c r="Z25" s="52"/>
      <c r="AA25" s="52"/>
      <c r="AB25" s="58">
        <f>SUM(Y25:AA25)</f>
        <v>0</v>
      </c>
      <c r="AC25" s="58">
        <f>IF(Y25&gt;Y26,1,0)+IF(Z25&gt;Z26,1,0)+IF(AA25&gt;AA26,1,0)</f>
        <v>0</v>
      </c>
      <c r="AD25" s="58">
        <f>IF(AC25&gt;AC26,1,0)</f>
        <v>0</v>
      </c>
      <c r="AE25" s="75"/>
    </row>
    <row r="26" spans="2:31" customFormat="1" ht="20.25">
      <c r="B26" s="56">
        <f ca="1">IF(OR(B4="",B8=""),"",B8)</f>
        <v>6</v>
      </c>
      <c r="C26" s="56"/>
      <c r="D26" s="56"/>
      <c r="E26" s="52"/>
      <c r="F26" s="52"/>
      <c r="G26" s="52"/>
      <c r="H26" s="58">
        <f>SUM(E26:G26)</f>
        <v>0</v>
      </c>
      <c r="I26" s="58">
        <f>IF(E26&gt;E25,1,0)+IF(F26&gt;F25,1,0)+IF(G26&gt;G25,1,0)</f>
        <v>0</v>
      </c>
      <c r="J26" s="58">
        <f>IF(I26&gt;I25,1,0)</f>
        <v>0</v>
      </c>
      <c r="K26" s="53"/>
      <c r="L26" s="56">
        <f ca="1">IF(OR(B6="",B12=""),"",B12)</f>
        <v>9</v>
      </c>
      <c r="M26" s="56"/>
      <c r="N26" s="56"/>
      <c r="O26" s="52"/>
      <c r="P26" s="52"/>
      <c r="Q26" s="52"/>
      <c r="R26" s="58">
        <f>SUM(O26:Q26)</f>
        <v>0</v>
      </c>
      <c r="S26" s="58">
        <f>IF(O26&gt;O25,1,0)+IF(P26&gt;P25,1,0)+IF(Q26&gt;Q25,1,0)</f>
        <v>0</v>
      </c>
      <c r="T26" s="58">
        <f>IF(S26&gt;S25,1,0)</f>
        <v>0</v>
      </c>
      <c r="U26" s="17"/>
      <c r="V26" s="56" t="str">
        <f ca="1">IF(OR(B10="",B14=""),"",B14)</f>
        <v/>
      </c>
      <c r="W26" s="56"/>
      <c r="X26" s="56"/>
      <c r="Y26" s="52"/>
      <c r="Z26" s="52"/>
      <c r="AA26" s="52"/>
      <c r="AB26" s="58">
        <f>SUM(Y26:AA26)</f>
        <v>0</v>
      </c>
      <c r="AC26" s="58">
        <f>IF(Y26&gt;Y25,1,0)+IF(Z26&gt;Z25,1,0)+IF(AA26&gt;AA25,1,0)</f>
        <v>0</v>
      </c>
      <c r="AD26" s="58">
        <f>IF(AC26&gt;AC25,1,0)</f>
        <v>0</v>
      </c>
      <c r="AE26" s="75"/>
    </row>
    <row r="28" spans="2:31" customFormat="1" ht="20.25">
      <c r="B28" s="62" t="s">
        <v>63</v>
      </c>
      <c r="C28" s="62"/>
      <c r="D28" s="62"/>
      <c r="E28" s="62"/>
      <c r="F28" s="62"/>
      <c r="G28" s="62"/>
      <c r="H28" s="51" t="s">
        <v>53</v>
      </c>
      <c r="I28" s="51"/>
      <c r="J28" s="52"/>
      <c r="K28" s="53"/>
      <c r="L28" s="63" t="s">
        <v>64</v>
      </c>
      <c r="M28" s="63"/>
      <c r="N28" s="63"/>
      <c r="O28" s="63"/>
      <c r="P28" s="63"/>
      <c r="Q28" s="63"/>
      <c r="R28" s="64"/>
      <c r="S28" s="64"/>
      <c r="T28" s="52"/>
      <c r="U28" s="17"/>
      <c r="V28" s="65" t="s">
        <v>65</v>
      </c>
      <c r="W28" s="65"/>
      <c r="X28" s="65"/>
      <c r="Y28" s="65"/>
      <c r="Z28" s="65"/>
      <c r="AA28" s="65"/>
      <c r="AB28" s="51" t="s">
        <v>53</v>
      </c>
      <c r="AC28" s="51"/>
      <c r="AD28" s="52"/>
      <c r="AE28" s="75"/>
    </row>
    <row r="29" spans="2:31" customFormat="1" ht="20.25">
      <c r="B29" s="56" t="s">
        <v>48</v>
      </c>
      <c r="C29" s="56"/>
      <c r="D29" s="56"/>
      <c r="E29" s="56" t="s">
        <v>56</v>
      </c>
      <c r="F29" s="56"/>
      <c r="G29" s="56"/>
      <c r="H29" s="57" t="s">
        <v>57</v>
      </c>
      <c r="I29" s="57" t="s">
        <v>58</v>
      </c>
      <c r="J29" s="57" t="s">
        <v>59</v>
      </c>
      <c r="K29" s="53"/>
      <c r="L29" s="56" t="s">
        <v>48</v>
      </c>
      <c r="M29" s="56"/>
      <c r="N29" s="56"/>
      <c r="O29" s="56" t="s">
        <v>56</v>
      </c>
      <c r="P29" s="56"/>
      <c r="Q29" s="56"/>
      <c r="R29" s="57" t="s">
        <v>57</v>
      </c>
      <c r="S29" s="57" t="s">
        <v>58</v>
      </c>
      <c r="T29" s="57" t="s">
        <v>59</v>
      </c>
      <c r="U29" s="17"/>
      <c r="V29" s="56" t="s">
        <v>48</v>
      </c>
      <c r="W29" s="56"/>
      <c r="X29" s="56"/>
      <c r="Y29" s="56" t="s">
        <v>56</v>
      </c>
      <c r="Z29" s="56"/>
      <c r="AA29" s="56"/>
      <c r="AB29" s="57" t="s">
        <v>57</v>
      </c>
      <c r="AC29" s="57" t="s">
        <v>58</v>
      </c>
      <c r="AD29" s="57" t="s">
        <v>59</v>
      </c>
      <c r="AE29" s="75"/>
    </row>
    <row r="30" spans="2:31" customFormat="1" ht="20.25">
      <c r="B30" s="56">
        <f ca="1">IF(OR(B4="",B10=""),"",B4)</f>
        <v>4</v>
      </c>
      <c r="C30" s="56"/>
      <c r="D30" s="56"/>
      <c r="E30" s="52"/>
      <c r="F30" s="52"/>
      <c r="G30" s="52"/>
      <c r="H30" s="58">
        <f>SUM(E30:G30)</f>
        <v>0</v>
      </c>
      <c r="I30" s="58">
        <f>IF(E30&gt;E31,1,0)+IF(F30&gt;F31,1,0)+IF(G30&gt;G31,1,0)</f>
        <v>0</v>
      </c>
      <c r="J30" s="58">
        <f>IF(I30&gt;I31,1,0)</f>
        <v>0</v>
      </c>
      <c r="K30" s="53"/>
      <c r="L30" s="56" t="str">
        <f ca="1">IF(OR(B6="",B14=""),"",B6)</f>
        <v/>
      </c>
      <c r="M30" s="56"/>
      <c r="N30" s="56"/>
      <c r="O30" s="52"/>
      <c r="P30" s="52"/>
      <c r="Q30" s="52"/>
      <c r="R30" s="58">
        <f>SUM(O30:Q30)</f>
        <v>0</v>
      </c>
      <c r="S30" s="58">
        <f>IF(O30&gt;O31,1,0)+IF(P30&gt;P31,1,0)+IF(Q30&gt;Q31,1,0)</f>
        <v>0</v>
      </c>
      <c r="T30" s="58">
        <f>IF(S30&gt;S31,1,0)</f>
        <v>0</v>
      </c>
      <c r="U30" s="17"/>
      <c r="V30" s="56">
        <f ca="1">IF(OR(B8="",B12=""),"",B8)</f>
        <v>6</v>
      </c>
      <c r="W30" s="56"/>
      <c r="X30" s="56"/>
      <c r="Y30" s="52"/>
      <c r="Z30" s="52"/>
      <c r="AA30" s="52"/>
      <c r="AB30" s="58">
        <f>SUM(Y30:AA30)</f>
        <v>0</v>
      </c>
      <c r="AC30" s="58">
        <f>IF(Y30&gt;Y31,1,0)+IF(Z30&gt;Z31,1,0)+IF(AA30&gt;AA31,1,0)</f>
        <v>0</v>
      </c>
      <c r="AD30" s="58">
        <f>IF(AC30&gt;AC31,1,0)</f>
        <v>0</v>
      </c>
      <c r="AE30" s="75"/>
    </row>
    <row r="31" spans="2:31" customFormat="1" ht="20.25">
      <c r="B31" s="56">
        <f ca="1">IF(OR(B10="",B4=""),"",B10)</f>
        <v>15</v>
      </c>
      <c r="C31" s="56"/>
      <c r="D31" s="56"/>
      <c r="E31" s="52"/>
      <c r="F31" s="52"/>
      <c r="G31" s="52"/>
      <c r="H31" s="58">
        <f>SUM(E31:G31)</f>
        <v>0</v>
      </c>
      <c r="I31" s="58">
        <f>IF(E31&gt;E30,1,0)+IF(F31&gt;F30,1,0)+IF(G31&gt;G30,1,0)</f>
        <v>0</v>
      </c>
      <c r="J31" s="58">
        <f>IF(I31&gt;I30,1,0)</f>
        <v>0</v>
      </c>
      <c r="K31" s="53"/>
      <c r="L31" s="56" t="str">
        <f ca="1">IF(OR(B6="",B14=""),"",B14)</f>
        <v/>
      </c>
      <c r="M31" s="56"/>
      <c r="N31" s="56"/>
      <c r="O31" s="52"/>
      <c r="P31" s="52"/>
      <c r="Q31" s="52"/>
      <c r="R31" s="58">
        <f>SUM(O31:Q31)</f>
        <v>0</v>
      </c>
      <c r="S31" s="58">
        <f>IF(O31&gt;O30,1,0)+IF(P31&gt;P30,1,0)+IF(Q31&gt;Q30,1,0)</f>
        <v>0</v>
      </c>
      <c r="T31" s="58">
        <f>IF(S31&gt;S30,1,0)</f>
        <v>0</v>
      </c>
      <c r="U31" s="17"/>
      <c r="V31" s="56">
        <f ca="1">IF(OR(B8="",B12=""),"",B12)</f>
        <v>9</v>
      </c>
      <c r="W31" s="56"/>
      <c r="X31" s="56"/>
      <c r="Y31" s="52"/>
      <c r="Z31" s="52"/>
      <c r="AA31" s="52"/>
      <c r="AB31" s="58">
        <f>SUM(Y31:AA31)</f>
        <v>0</v>
      </c>
      <c r="AC31" s="58">
        <f>IF(Y31&gt;Y30,1,0)+IF(Z31&gt;Z30,1,0)+IF(AA31&gt;AA30,1,0)</f>
        <v>0</v>
      </c>
      <c r="AD31" s="58">
        <f>IF(AC31&gt;AC30,1,0)</f>
        <v>0</v>
      </c>
      <c r="AE31" s="75"/>
    </row>
    <row r="33" spans="2:31" customFormat="1" ht="20.25">
      <c r="B33" s="66" t="s">
        <v>66</v>
      </c>
      <c r="C33" s="66"/>
      <c r="D33" s="66"/>
      <c r="E33" s="66"/>
      <c r="F33" s="66"/>
      <c r="G33" s="66"/>
      <c r="H33" s="51" t="s">
        <v>53</v>
      </c>
      <c r="I33" s="51"/>
      <c r="J33" s="52"/>
      <c r="K33" s="53"/>
      <c r="L33" s="67" t="s">
        <v>67</v>
      </c>
      <c r="M33" s="67"/>
      <c r="N33" s="67"/>
      <c r="O33" s="67"/>
      <c r="P33" s="67"/>
      <c r="Q33" s="67"/>
      <c r="R33" s="51" t="s">
        <v>53</v>
      </c>
      <c r="S33" s="51"/>
      <c r="T33" s="52"/>
      <c r="U33" s="17"/>
      <c r="V33" s="68" t="s">
        <v>68</v>
      </c>
      <c r="W33" s="68"/>
      <c r="X33" s="68"/>
      <c r="Y33" s="68"/>
      <c r="Z33" s="68"/>
      <c r="AA33" s="68"/>
      <c r="AB33" s="51" t="s">
        <v>53</v>
      </c>
      <c r="AC33" s="51"/>
      <c r="AD33" s="52"/>
      <c r="AE33" s="75"/>
    </row>
    <row r="34" spans="2:31" customFormat="1" ht="20.25">
      <c r="B34" s="56" t="s">
        <v>48</v>
      </c>
      <c r="C34" s="56"/>
      <c r="D34" s="56"/>
      <c r="E34" s="56" t="s">
        <v>56</v>
      </c>
      <c r="F34" s="56"/>
      <c r="G34" s="56"/>
      <c r="H34" s="57" t="s">
        <v>57</v>
      </c>
      <c r="I34" s="57" t="s">
        <v>58</v>
      </c>
      <c r="J34" s="57" t="s">
        <v>59</v>
      </c>
      <c r="K34" s="53"/>
      <c r="L34" s="56" t="s">
        <v>48</v>
      </c>
      <c r="M34" s="56"/>
      <c r="N34" s="56"/>
      <c r="O34" s="56" t="s">
        <v>56</v>
      </c>
      <c r="P34" s="56"/>
      <c r="Q34" s="56"/>
      <c r="R34" s="57" t="s">
        <v>57</v>
      </c>
      <c r="S34" s="57" t="s">
        <v>58</v>
      </c>
      <c r="T34" s="57" t="s">
        <v>59</v>
      </c>
      <c r="U34" s="17"/>
      <c r="V34" s="56" t="s">
        <v>48</v>
      </c>
      <c r="W34" s="56"/>
      <c r="X34" s="56"/>
      <c r="Y34" s="56" t="s">
        <v>56</v>
      </c>
      <c r="Z34" s="56"/>
      <c r="AA34" s="56"/>
      <c r="AB34" s="57" t="s">
        <v>57</v>
      </c>
      <c r="AC34" s="57" t="s">
        <v>58</v>
      </c>
      <c r="AD34" s="57" t="s">
        <v>59</v>
      </c>
      <c r="AE34" s="75"/>
    </row>
    <row r="35" spans="2:31" customFormat="1" ht="20.25">
      <c r="B35" s="56">
        <f ca="1">IF(OR(B4="",B12=""),"",B4)</f>
        <v>4</v>
      </c>
      <c r="C35" s="56"/>
      <c r="D35" s="56"/>
      <c r="E35" s="52"/>
      <c r="F35" s="52"/>
      <c r="G35" s="52"/>
      <c r="H35" s="58">
        <f>SUM(E35:G35)</f>
        <v>0</v>
      </c>
      <c r="I35" s="58">
        <f>IF(E35&gt;E36,1,0)+IF(F35&gt;F36,1,0)+IF(G35&gt;G36,1,0)</f>
        <v>0</v>
      </c>
      <c r="J35" s="58">
        <f>IF(I35&gt;I36,1,0)</f>
        <v>0</v>
      </c>
      <c r="K35" s="53"/>
      <c r="L35" s="56">
        <f ca="1">IF(OR(B6="",B10=""),"",B6)</f>
        <v>14</v>
      </c>
      <c r="M35" s="56"/>
      <c r="N35" s="56"/>
      <c r="O35" s="52"/>
      <c r="P35" s="52"/>
      <c r="Q35" s="52"/>
      <c r="R35" s="58">
        <f>SUM(O35:Q35)</f>
        <v>0</v>
      </c>
      <c r="S35" s="58">
        <f>IF(O35&gt;O36,1,0)+IF(P35&gt;P36,1,0)+IF(Q35&gt;Q36,1,0)</f>
        <v>0</v>
      </c>
      <c r="T35" s="58">
        <f>IF(S35&gt;S36,1,0)</f>
        <v>0</v>
      </c>
      <c r="U35" s="17"/>
      <c r="V35" s="56" t="str">
        <f ca="1">IF(OR(B8="",B14=""),"",B8)</f>
        <v/>
      </c>
      <c r="W35" s="56"/>
      <c r="X35" s="56"/>
      <c r="Y35" s="52"/>
      <c r="Z35" s="52"/>
      <c r="AA35" s="52"/>
      <c r="AB35" s="58">
        <f>SUM(Y35:AA35)</f>
        <v>0</v>
      </c>
      <c r="AC35" s="58">
        <f>IF(Y35&gt;Y36,1,0)+IF(Z35&gt;Z36,1,0)+IF(AA35&gt;AA36,1,0)</f>
        <v>0</v>
      </c>
      <c r="AD35" s="58">
        <f>IF(AC35&gt;AC36,1,0)</f>
        <v>0</v>
      </c>
      <c r="AE35" s="75"/>
    </row>
    <row r="36" spans="2:31" customFormat="1" ht="20.25">
      <c r="B36" s="56">
        <f ca="1">IF(OR(B4="",B12=""),"",B12)</f>
        <v>9</v>
      </c>
      <c r="C36" s="56"/>
      <c r="D36" s="56"/>
      <c r="E36" s="52"/>
      <c r="F36" s="52"/>
      <c r="G36" s="52"/>
      <c r="H36" s="58">
        <f>SUM(E36:G36)</f>
        <v>0</v>
      </c>
      <c r="I36" s="58">
        <f>IF(E36&gt;E35,1,0)+IF(F36&gt;F35,1,0)+IF(G36&gt;G35,1,0)</f>
        <v>0</v>
      </c>
      <c r="J36" s="58">
        <f>IF(I36&gt;I35,1,0)</f>
        <v>0</v>
      </c>
      <c r="K36" s="53"/>
      <c r="L36" s="56">
        <f ca="1">IF(OR(B6="",B10=""),"",B10)</f>
        <v>15</v>
      </c>
      <c r="M36" s="56"/>
      <c r="N36" s="56"/>
      <c r="O36" s="52"/>
      <c r="P36" s="52"/>
      <c r="Q36" s="52"/>
      <c r="R36" s="58">
        <f>SUM(O36:Q36)</f>
        <v>0</v>
      </c>
      <c r="S36" s="58">
        <f>IF(O36&gt;O35,1,0)+IF(P36&gt;P35,1,0)+IF(Q36&gt;Q35,1,0)</f>
        <v>0</v>
      </c>
      <c r="T36" s="58">
        <f>IF(S36&gt;S35,1,0)</f>
        <v>0</v>
      </c>
      <c r="U36" s="17"/>
      <c r="V36" s="56" t="str">
        <f ca="1">IF(OR(B8="",B14=""),"",B14)</f>
        <v/>
      </c>
      <c r="W36" s="56"/>
      <c r="X36" s="56"/>
      <c r="Y36" s="52"/>
      <c r="Z36" s="52"/>
      <c r="AA36" s="52"/>
      <c r="AB36" s="58">
        <f>SUM(Y36:AA36)</f>
        <v>0</v>
      </c>
      <c r="AC36" s="58">
        <f>IF(Y36&gt;Y35,1,0)+IF(Z36&gt;Z35,1,0)+IF(AA36&gt;AA35,1,0)</f>
        <v>0</v>
      </c>
      <c r="AD36" s="58">
        <f>IF(AC36&gt;AC35,1,0)</f>
        <v>0</v>
      </c>
      <c r="AE36" s="75"/>
    </row>
    <row r="38" spans="2:31" customFormat="1" ht="20.25">
      <c r="B38" s="69" t="s">
        <v>69</v>
      </c>
      <c r="C38" s="69"/>
      <c r="D38" s="69"/>
      <c r="E38" s="69"/>
      <c r="F38" s="69"/>
      <c r="G38" s="69"/>
      <c r="H38" s="51" t="s">
        <v>53</v>
      </c>
      <c r="I38" s="51"/>
      <c r="J38" s="52"/>
      <c r="K38" s="53"/>
      <c r="L38" s="70" t="s">
        <v>70</v>
      </c>
      <c r="M38" s="70"/>
      <c r="N38" s="70"/>
      <c r="O38" s="70"/>
      <c r="P38" s="70"/>
      <c r="Q38" s="70"/>
      <c r="R38" s="51" t="s">
        <v>53</v>
      </c>
      <c r="S38" s="51"/>
      <c r="T38" s="52"/>
      <c r="U38" s="17"/>
      <c r="V38" s="71" t="s">
        <v>71</v>
      </c>
      <c r="W38" s="71"/>
      <c r="X38" s="71"/>
      <c r="Y38" s="71"/>
      <c r="Z38" s="71"/>
      <c r="AA38" s="71"/>
      <c r="AB38" s="51" t="s">
        <v>53</v>
      </c>
      <c r="AC38" s="51"/>
      <c r="AD38" s="52"/>
      <c r="AE38" s="75"/>
    </row>
    <row r="39" spans="2:31" customFormat="1" ht="20.25">
      <c r="B39" s="56" t="s">
        <v>48</v>
      </c>
      <c r="C39" s="56"/>
      <c r="D39" s="56"/>
      <c r="E39" s="56" t="s">
        <v>56</v>
      </c>
      <c r="F39" s="56"/>
      <c r="G39" s="56"/>
      <c r="H39" s="57" t="s">
        <v>57</v>
      </c>
      <c r="I39" s="57" t="s">
        <v>58</v>
      </c>
      <c r="J39" s="57" t="s">
        <v>59</v>
      </c>
      <c r="K39" s="53"/>
      <c r="L39" s="56" t="s">
        <v>48</v>
      </c>
      <c r="M39" s="56"/>
      <c r="N39" s="56"/>
      <c r="O39" s="56" t="s">
        <v>56</v>
      </c>
      <c r="P39" s="56"/>
      <c r="Q39" s="56"/>
      <c r="R39" s="57" t="s">
        <v>57</v>
      </c>
      <c r="S39" s="57" t="s">
        <v>58</v>
      </c>
      <c r="T39" s="57" t="s">
        <v>59</v>
      </c>
      <c r="U39" s="17"/>
      <c r="V39" s="56" t="s">
        <v>48</v>
      </c>
      <c r="W39" s="56"/>
      <c r="X39" s="56"/>
      <c r="Y39" s="56" t="s">
        <v>56</v>
      </c>
      <c r="Z39" s="56"/>
      <c r="AA39" s="56"/>
      <c r="AB39" s="57" t="s">
        <v>57</v>
      </c>
      <c r="AC39" s="57" t="s">
        <v>58</v>
      </c>
      <c r="AD39" s="57" t="s">
        <v>59</v>
      </c>
      <c r="AE39" s="75"/>
    </row>
    <row r="40" spans="2:31" customFormat="1" ht="20.25">
      <c r="B40" s="56" t="str">
        <f ca="1">IF(OR(B4="",B14=""),"",B4)</f>
        <v/>
      </c>
      <c r="C40" s="56"/>
      <c r="D40" s="56"/>
      <c r="E40" s="52"/>
      <c r="F40" s="52"/>
      <c r="G40" s="52"/>
      <c r="H40" s="58">
        <f>SUM(E40:G40)</f>
        <v>0</v>
      </c>
      <c r="I40" s="58">
        <f>IF(E40&gt;E41,1,0)+IF(F40&gt;F41,1,0)+IF(G40&gt;G41,1,0)</f>
        <v>0</v>
      </c>
      <c r="J40" s="58">
        <f>IF(I40&gt;I41,1,0)</f>
        <v>0</v>
      </c>
      <c r="K40" s="53"/>
      <c r="L40" s="56">
        <f ca="1">IF(OR(B6="",B8=""),"",B6)</f>
        <v>14</v>
      </c>
      <c r="M40" s="56"/>
      <c r="N40" s="56"/>
      <c r="O40" s="52"/>
      <c r="P40" s="52"/>
      <c r="Q40" s="52"/>
      <c r="R40" s="58">
        <f>SUM(O40:Q40)</f>
        <v>0</v>
      </c>
      <c r="S40" s="58">
        <f>IF(O40&gt;O41,1,0)+IF(P40&gt;P41,1,0)+IF(Q40&gt;Q41,1,0)</f>
        <v>0</v>
      </c>
      <c r="T40" s="58">
        <f>IF(S40&gt;S41,1,0)</f>
        <v>0</v>
      </c>
      <c r="U40" s="17"/>
      <c r="V40" s="56">
        <f ca="1">IF(OR(B10="",B12=""),"",B10)</f>
        <v>15</v>
      </c>
      <c r="W40" s="56"/>
      <c r="X40" s="56"/>
      <c r="Y40" s="52"/>
      <c r="Z40" s="52"/>
      <c r="AA40" s="52"/>
      <c r="AB40" s="58">
        <f>SUM(Y40:AA40)</f>
        <v>0</v>
      </c>
      <c r="AC40" s="58">
        <f>IF(Y40&gt;Y41,1,0)+IF(Z40&gt;Z41,1,0)+IF(AA40&gt;AA41,1,0)</f>
        <v>0</v>
      </c>
      <c r="AD40" s="58">
        <f>IF(AC40&gt;AC41,1,0)</f>
        <v>0</v>
      </c>
      <c r="AE40" s="75"/>
    </row>
    <row r="41" spans="2:31" customFormat="1" ht="20.25">
      <c r="B41" s="56" t="str">
        <f ca="1">IF(OR(B4="",B14=""),"",B14)</f>
        <v/>
      </c>
      <c r="C41" s="56"/>
      <c r="D41" s="56"/>
      <c r="E41" s="52"/>
      <c r="F41" s="52"/>
      <c r="G41" s="52"/>
      <c r="H41" s="58">
        <f>SUM(E41:G41)</f>
        <v>0</v>
      </c>
      <c r="I41" s="58">
        <f>IF(E41&gt;E40,1,0)+IF(F41&gt;F40,1,0)+IF(G41&gt;G40,1,0)</f>
        <v>0</v>
      </c>
      <c r="J41" s="58">
        <f>IF(I41&gt;I40,1,0)</f>
        <v>0</v>
      </c>
      <c r="K41" s="53"/>
      <c r="L41" s="56">
        <f ca="1">IF(OR(B6="",B8=""),"",B8)</f>
        <v>6</v>
      </c>
      <c r="M41" s="56"/>
      <c r="N41" s="56"/>
      <c r="O41" s="52"/>
      <c r="P41" s="52"/>
      <c r="Q41" s="52"/>
      <c r="R41" s="58">
        <f>SUM(O41:Q41)</f>
        <v>0</v>
      </c>
      <c r="S41" s="58">
        <f>IF(O41&gt;O40,1,0)+IF(P41&gt;P40,1,0)+IF(Q41&gt;Q40,1,0)</f>
        <v>0</v>
      </c>
      <c r="T41" s="58">
        <f>IF(S41&gt;S40,1,0)</f>
        <v>0</v>
      </c>
      <c r="U41" s="17"/>
      <c r="V41" s="56">
        <f ca="1">IF(OR(B10="",B12=""),"",B12)</f>
        <v>9</v>
      </c>
      <c r="W41" s="56"/>
      <c r="X41" s="56"/>
      <c r="Y41" s="52"/>
      <c r="Z41" s="52"/>
      <c r="AA41" s="52"/>
      <c r="AB41" s="58">
        <f>SUM(Y41:AA41)</f>
        <v>0</v>
      </c>
      <c r="AC41" s="58">
        <f>IF(Y41&gt;Y40,1,0)+IF(Z41&gt;Z40,1,0)+IF(AA41&gt;AA40,1,0)</f>
        <v>0</v>
      </c>
      <c r="AD41" s="58">
        <f>IF(AC41&gt;AC40,1,0)</f>
        <v>0</v>
      </c>
      <c r="AE41" s="75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B18:G18"/>
    <mergeCell ref="H18:I18"/>
    <mergeCell ref="L18:Q18"/>
    <mergeCell ref="R18:S18"/>
    <mergeCell ref="V18:AA18"/>
    <mergeCell ref="AB18:AC18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AC10:AD11"/>
    <mergeCell ref="AE10:AE11"/>
    <mergeCell ref="C11:D11"/>
    <mergeCell ref="B12:B13"/>
    <mergeCell ref="C12:D12"/>
    <mergeCell ref="Q12:S13"/>
    <mergeCell ref="W12:X13"/>
    <mergeCell ref="Y12:Z13"/>
    <mergeCell ref="AA12:AB13"/>
    <mergeCell ref="AC12:AD13"/>
    <mergeCell ref="AA8:AB9"/>
    <mergeCell ref="AC8:AD9"/>
    <mergeCell ref="AE8:AE9"/>
    <mergeCell ref="C9:D9"/>
    <mergeCell ref="B10:B11"/>
    <mergeCell ref="C10:D10"/>
    <mergeCell ref="N10:P11"/>
    <mergeCell ref="W10:X11"/>
    <mergeCell ref="Y10:Z11"/>
    <mergeCell ref="AA10:AB11"/>
    <mergeCell ref="C7:D7"/>
    <mergeCell ref="B8:B9"/>
    <mergeCell ref="C8:D8"/>
    <mergeCell ref="K8:M9"/>
    <mergeCell ref="W8:X9"/>
    <mergeCell ref="Y8:Z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AA3:AB3"/>
    <mergeCell ref="AC3:AD3"/>
    <mergeCell ref="B4:B5"/>
    <mergeCell ref="C4:D4"/>
    <mergeCell ref="E4:G5"/>
    <mergeCell ref="W4:X5"/>
    <mergeCell ref="Y4:Z5"/>
    <mergeCell ref="AA4:AB5"/>
    <mergeCell ref="AC4:AD5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41"/>
  <sheetViews>
    <sheetView zoomScale="75" zoomScaleNormal="75" workbookViewId="0">
      <selection activeCell="B3" sqref="B3:D3"/>
    </sheetView>
  </sheetViews>
  <sheetFormatPr baseColWidth="10" defaultRowHeight="15"/>
  <cols>
    <col min="1" max="1" width="11.42578125" style="17" customWidth="1"/>
    <col min="2" max="2" width="9.42578125" style="17" customWidth="1"/>
    <col min="3" max="3" width="12.85546875" style="17" customWidth="1"/>
    <col min="4" max="4" width="14.5703125" style="17" customWidth="1"/>
    <col min="5" max="30" width="9.42578125" style="17" customWidth="1"/>
    <col min="31" max="31" width="14.5703125" style="72" customWidth="1"/>
    <col min="32" max="32" width="9.42578125" style="17" customWidth="1"/>
    <col min="33" max="34" width="20.28515625" style="18" customWidth="1"/>
    <col min="35" max="1024" width="11.42578125" style="17" customWidth="1"/>
  </cols>
  <sheetData>
    <row r="2" spans="2:34" customFormat="1" ht="45">
      <c r="B2" s="78" t="s">
        <v>81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2"/>
      <c r="AF2" s="17"/>
      <c r="AG2" s="18"/>
      <c r="AH2" s="18"/>
    </row>
    <row r="3" spans="2:34" customFormat="1" ht="26.25">
      <c r="B3" s="19" t="s">
        <v>48</v>
      </c>
      <c r="C3" s="19"/>
      <c r="D3" s="19"/>
      <c r="E3" s="20">
        <f ca="1">IF(B4="","",B4)</f>
        <v>2</v>
      </c>
      <c r="F3" s="20"/>
      <c r="G3" s="20"/>
      <c r="H3" s="20">
        <f ca="1">IF(B6="","",B6)</f>
        <v>18</v>
      </c>
      <c r="I3" s="20"/>
      <c r="J3" s="20"/>
      <c r="K3" s="20">
        <f ca="1">IF(B8="","",B8)</f>
        <v>8</v>
      </c>
      <c r="L3" s="20"/>
      <c r="M3" s="20"/>
      <c r="N3" s="20">
        <f ca="1">IF(B10="","",B10)</f>
        <v>7</v>
      </c>
      <c r="O3" s="20"/>
      <c r="P3" s="20"/>
      <c r="Q3" s="20" t="str">
        <f>IF(B12="","",B12)</f>
        <v/>
      </c>
      <c r="R3" s="20"/>
      <c r="S3" s="20"/>
      <c r="T3" s="20" t="str">
        <f>IF(B14="","",B14)</f>
        <v/>
      </c>
      <c r="U3" s="20"/>
      <c r="V3" s="20"/>
      <c r="W3" s="19" t="s">
        <v>49</v>
      </c>
      <c r="X3" s="19"/>
      <c r="Y3" s="19" t="s">
        <v>50</v>
      </c>
      <c r="Z3" s="19"/>
      <c r="AA3" s="19" t="s">
        <v>72</v>
      </c>
      <c r="AB3" s="19"/>
      <c r="AC3" s="19" t="s">
        <v>51</v>
      </c>
      <c r="AD3" s="19"/>
      <c r="AE3" s="73"/>
      <c r="AF3" s="17"/>
      <c r="AG3" s="17"/>
      <c r="AH3" s="17"/>
    </row>
    <row r="4" spans="2:34" customFormat="1" ht="21.75" customHeight="1">
      <c r="B4" s="15">
        <f ca="1">IF(Poules!G8="","",Poules!G8)</f>
        <v>2</v>
      </c>
      <c r="C4" s="6" t="str">
        <f ca="1">IF(B4="","",LOOKUP(B4,Equipes!$A:$A,Equipes!$B:$B))</f>
        <v>Lucas</v>
      </c>
      <c r="D4" s="6"/>
      <c r="E4" s="82"/>
      <c r="F4" s="83"/>
      <c r="G4" s="84"/>
      <c r="H4" s="21" t="str">
        <f>E7</f>
        <v/>
      </c>
      <c r="I4" s="21" t="str">
        <f>F7</f>
        <v/>
      </c>
      <c r="J4" s="21" t="str">
        <f>G7</f>
        <v/>
      </c>
      <c r="K4" s="22" t="str">
        <f>E9</f>
        <v/>
      </c>
      <c r="L4" s="22" t="str">
        <f>F9</f>
        <v/>
      </c>
      <c r="M4" s="22" t="str">
        <f>G9</f>
        <v/>
      </c>
      <c r="N4" s="23" t="str">
        <f>E11</f>
        <v/>
      </c>
      <c r="O4" s="23" t="str">
        <f>F11</f>
        <v/>
      </c>
      <c r="P4" s="23" t="str">
        <f>G11</f>
        <v/>
      </c>
      <c r="Q4" s="24" t="str">
        <f>E13</f>
        <v/>
      </c>
      <c r="R4" s="24" t="str">
        <f>F13</f>
        <v/>
      </c>
      <c r="S4" s="24" t="str">
        <f>G13</f>
        <v/>
      </c>
      <c r="T4" s="25" t="str">
        <f>E15</f>
        <v/>
      </c>
      <c r="U4" s="25" t="str">
        <f>F15</f>
        <v/>
      </c>
      <c r="V4" s="25" t="str">
        <f>G15</f>
        <v/>
      </c>
      <c r="W4" s="26">
        <f ca="1">IF($B4="","",SUM(E4:V4)-SUM(E5:V5))</f>
        <v>0</v>
      </c>
      <c r="X4" s="26"/>
      <c r="Y4" s="26">
        <f ca="1">IF($B4="","",I20-I21+I25-I26+I30-I31+I35-I36+I40-I41)</f>
        <v>0</v>
      </c>
      <c r="Z4" s="26"/>
      <c r="AA4" s="26">
        <f ca="1">IF(B4="","",J20+J25+J30+J35+J40)</f>
        <v>0</v>
      </c>
      <c r="AB4" s="26"/>
      <c r="AC4" s="27" t="e">
        <f ca="1">IF($B4="","",_xlfn.RANK.EQ(AE4,$AE$4:$AE$14))</f>
        <v>#VALUE!</v>
      </c>
      <c r="AD4" s="27"/>
      <c r="AE4" s="74" t="str">
        <f ca="1">IF(AA4*100000+Y4*1000+W4+1000000=1000000,"",AA4*100000+Y4*1000+W4+1000000)</f>
        <v/>
      </c>
      <c r="AF4" s="17"/>
      <c r="AG4" s="17"/>
      <c r="AH4" s="17"/>
    </row>
    <row r="5" spans="2:34" customFormat="1" ht="21.75" customHeight="1">
      <c r="B5" s="15"/>
      <c r="C5" s="6" t="str">
        <f ca="1">IF(B4="","",LOOKUP(B4,Equipes!$A:$A,Equipes!$C:$C))</f>
        <v>Cécile</v>
      </c>
      <c r="D5" s="6"/>
      <c r="E5" s="85"/>
      <c r="F5" s="86"/>
      <c r="G5" s="87"/>
      <c r="H5" s="21" t="str">
        <f>E6</f>
        <v/>
      </c>
      <c r="I5" s="21" t="str">
        <f>F6</f>
        <v/>
      </c>
      <c r="J5" s="21" t="str">
        <f>G6</f>
        <v/>
      </c>
      <c r="K5" s="22" t="str">
        <f>E8</f>
        <v/>
      </c>
      <c r="L5" s="22" t="str">
        <f>F8</f>
        <v/>
      </c>
      <c r="M5" s="22" t="str">
        <f>G8</f>
        <v/>
      </c>
      <c r="N5" s="23" t="str">
        <f>E10</f>
        <v/>
      </c>
      <c r="O5" s="23" t="str">
        <f>F10</f>
        <v/>
      </c>
      <c r="P5" s="23" t="str">
        <f>G10</f>
        <v/>
      </c>
      <c r="Q5" s="24" t="str">
        <f>E12</f>
        <v/>
      </c>
      <c r="R5" s="24" t="str">
        <f>F12</f>
        <v/>
      </c>
      <c r="S5" s="24" t="str">
        <f>G12</f>
        <v/>
      </c>
      <c r="T5" s="25" t="str">
        <f>E14</f>
        <v/>
      </c>
      <c r="U5" s="25" t="str">
        <f>F14</f>
        <v/>
      </c>
      <c r="V5" s="25" t="str">
        <f>G14</f>
        <v/>
      </c>
      <c r="W5" s="26"/>
      <c r="X5" s="26"/>
      <c r="Y5" s="26"/>
      <c r="Z5" s="26"/>
      <c r="AA5" s="26"/>
      <c r="AB5" s="26"/>
      <c r="AC5" s="27"/>
      <c r="AD5" s="27"/>
      <c r="AE5" s="74"/>
      <c r="AF5" s="17"/>
      <c r="AG5" s="17"/>
      <c r="AH5" s="17"/>
    </row>
    <row r="6" spans="2:34" customFormat="1" ht="21.75" customHeight="1">
      <c r="B6" s="15">
        <f ca="1">IF(Poules!G10="","",Poules!G10)</f>
        <v>18</v>
      </c>
      <c r="C6" s="6" t="str">
        <f ca="1">IF(B6="","",LOOKUP(B6,Equipes!$A:$A,Equipes!$B:$B))</f>
        <v>Charles</v>
      </c>
      <c r="D6" s="6"/>
      <c r="E6" s="28" t="str">
        <f>IF(E21="","",E21)</f>
        <v/>
      </c>
      <c r="F6" s="28" t="str">
        <f>IF(F21="","",F21)</f>
        <v/>
      </c>
      <c r="G6" s="28" t="str">
        <f>IF(G21="","",G21)</f>
        <v/>
      </c>
      <c r="H6" s="82"/>
      <c r="I6" s="83"/>
      <c r="J6" s="84"/>
      <c r="K6" s="29" t="str">
        <f>H9</f>
        <v/>
      </c>
      <c r="L6" s="29" t="str">
        <f>I9</f>
        <v/>
      </c>
      <c r="M6" s="29" t="str">
        <f>J9</f>
        <v/>
      </c>
      <c r="N6" s="30" t="str">
        <f>H11</f>
        <v/>
      </c>
      <c r="O6" s="30" t="str">
        <f>I11</f>
        <v/>
      </c>
      <c r="P6" s="30" t="str">
        <f>J11</f>
        <v/>
      </c>
      <c r="Q6" s="31" t="str">
        <f>H13</f>
        <v/>
      </c>
      <c r="R6" s="31" t="str">
        <f>I13</f>
        <v/>
      </c>
      <c r="S6" s="31" t="str">
        <f>J13</f>
        <v/>
      </c>
      <c r="T6" s="32" t="str">
        <f>H15</f>
        <v/>
      </c>
      <c r="U6" s="32" t="str">
        <f>I15</f>
        <v/>
      </c>
      <c r="V6" s="32" t="str">
        <f>J15</f>
        <v/>
      </c>
      <c r="W6" s="26">
        <f ca="1">IF(B6="","",SUM(E6:V6)-SUM(E7:V7))</f>
        <v>0</v>
      </c>
      <c r="X6" s="26"/>
      <c r="Y6" s="26">
        <f ca="1">IF(B6="","",I21-I20+S25-S26+S30-S31+S35-S36+S40-S41)</f>
        <v>0</v>
      </c>
      <c r="Z6" s="26"/>
      <c r="AA6" s="26">
        <f ca="1">IF(B6="","",J21+T25+T30+T35+T40)</f>
        <v>0</v>
      </c>
      <c r="AB6" s="26"/>
      <c r="AC6" s="27" t="e">
        <f ca="1">IF($B6="","",_xlfn.RANK.EQ(AE6,$AE$4:$AE$14))</f>
        <v>#VALUE!</v>
      </c>
      <c r="AD6" s="27"/>
      <c r="AE6" s="74" t="str">
        <f ca="1">IF(AA6*100000+Y6*1000+W6+1000000=1000000,"",AA6*100000+Y6*1000+W6+1000000)</f>
        <v/>
      </c>
      <c r="AF6" s="17"/>
      <c r="AG6" s="17"/>
      <c r="AH6" s="17"/>
    </row>
    <row r="7" spans="2:34" customFormat="1" ht="21.75" customHeight="1">
      <c r="B7" s="15"/>
      <c r="C7" s="6" t="str">
        <f ca="1">IF(B6="","",LOOKUP(B6,Equipes!$A:$A,Equipes!$C:$C))</f>
        <v>Sophie</v>
      </c>
      <c r="D7" s="6"/>
      <c r="E7" s="28" t="str">
        <f>IF(E20="","",E20)</f>
        <v/>
      </c>
      <c r="F7" s="28" t="str">
        <f>IF(F20="","",F20)</f>
        <v/>
      </c>
      <c r="G7" s="28" t="str">
        <f>IF(G20="","",G20)</f>
        <v/>
      </c>
      <c r="H7" s="85"/>
      <c r="I7" s="86"/>
      <c r="J7" s="87"/>
      <c r="K7" s="33" t="str">
        <f>H8</f>
        <v/>
      </c>
      <c r="L7" s="33" t="str">
        <f>I8</f>
        <v/>
      </c>
      <c r="M7" s="33" t="str">
        <f>J8</f>
        <v/>
      </c>
      <c r="N7" s="30" t="str">
        <f>H10</f>
        <v/>
      </c>
      <c r="O7" s="30" t="str">
        <f>I10</f>
        <v/>
      </c>
      <c r="P7" s="30" t="str">
        <f>J10</f>
        <v/>
      </c>
      <c r="Q7" s="31" t="str">
        <f>H12</f>
        <v/>
      </c>
      <c r="R7" s="31" t="str">
        <f>I12</f>
        <v/>
      </c>
      <c r="S7" s="31" t="str">
        <f>J12</f>
        <v/>
      </c>
      <c r="T7" s="32" t="str">
        <f>H14</f>
        <v/>
      </c>
      <c r="U7" s="32" t="str">
        <f>I14</f>
        <v/>
      </c>
      <c r="V7" s="32" t="str">
        <f>J14</f>
        <v/>
      </c>
      <c r="W7" s="26"/>
      <c r="X7" s="26"/>
      <c r="Y7" s="26"/>
      <c r="Z7" s="26"/>
      <c r="AA7" s="26"/>
      <c r="AB7" s="26"/>
      <c r="AC7" s="27"/>
      <c r="AD7" s="27"/>
      <c r="AE7" s="74"/>
      <c r="AF7" s="17"/>
      <c r="AG7" s="17"/>
      <c r="AH7" s="17"/>
    </row>
    <row r="8" spans="2:34" customFormat="1" ht="21.75" customHeight="1">
      <c r="B8" s="15">
        <f ca="1">IF(Poules!G12="","",Poules!G12)</f>
        <v>8</v>
      </c>
      <c r="C8" s="6" t="str">
        <f ca="1">IF(B8="","",LOOKUP(B8,Equipes!$A:$A,Equipes!$B:$B))</f>
        <v>Théo</v>
      </c>
      <c r="D8" s="6"/>
      <c r="E8" s="22" t="str">
        <f>IF(E26="","",E26)</f>
        <v/>
      </c>
      <c r="F8" s="22" t="str">
        <f>IF(F26="","",F26)</f>
        <v/>
      </c>
      <c r="G8" s="22" t="str">
        <f>IF(G26="","",G26)</f>
        <v/>
      </c>
      <c r="H8" s="34" t="str">
        <f>IF(O41="","",O41)</f>
        <v/>
      </c>
      <c r="I8" s="34" t="str">
        <f>IF(P41="","",P41)</f>
        <v/>
      </c>
      <c r="J8" s="34" t="str">
        <f>IF(Q41="","",Q41)</f>
        <v/>
      </c>
      <c r="K8" s="82"/>
      <c r="L8" s="83"/>
      <c r="M8" s="84"/>
      <c r="N8" s="35" t="str">
        <f>K11</f>
        <v/>
      </c>
      <c r="O8" s="35" t="str">
        <f>L11</f>
        <v/>
      </c>
      <c r="P8" s="35" t="str">
        <f>M11</f>
        <v/>
      </c>
      <c r="Q8" s="36" t="str">
        <f>K13</f>
        <v/>
      </c>
      <c r="R8" s="36" t="str">
        <f>L13</f>
        <v/>
      </c>
      <c r="S8" s="36" t="str">
        <f>M13</f>
        <v/>
      </c>
      <c r="T8" s="37" t="str">
        <f>K15</f>
        <v/>
      </c>
      <c r="U8" s="37" t="str">
        <f>L15</f>
        <v/>
      </c>
      <c r="V8" s="37" t="str">
        <f>M15</f>
        <v/>
      </c>
      <c r="W8" s="26">
        <f ca="1">IF(B8="","",SUM(E8:V8)-SUM(E9:V9))</f>
        <v>0</v>
      </c>
      <c r="X8" s="26"/>
      <c r="Y8" s="26">
        <f ca="1">IF(B8="","",I26-I25+S20-S21+S41-S40+AC30-AC31+AC35-AC36)</f>
        <v>0</v>
      </c>
      <c r="Z8" s="26"/>
      <c r="AA8" s="26">
        <f ca="1">IF(B8="","",J26+T20+T41+AD30+AD35)</f>
        <v>0</v>
      </c>
      <c r="AB8" s="26"/>
      <c r="AC8" s="27" t="e">
        <f ca="1">IF($B8="","",_xlfn.RANK.EQ(AE8,$AE$4:$AE$14))</f>
        <v>#VALUE!</v>
      </c>
      <c r="AD8" s="27"/>
      <c r="AE8" s="74" t="str">
        <f ca="1">IF(AA8*100000+Y8*1000+W8+1000000=1000000,"",AA8*100000+Y8*1000+W8+1000000)</f>
        <v/>
      </c>
      <c r="AF8" s="17"/>
      <c r="AG8" s="17"/>
      <c r="AH8" s="17"/>
    </row>
    <row r="9" spans="2:34" customFormat="1" ht="21.75" customHeight="1">
      <c r="B9" s="15"/>
      <c r="C9" s="6" t="str">
        <f ca="1">IF(B8="","",LOOKUP(B8,Equipes!$A:$A,Equipes!$C:$C))</f>
        <v>Delphine</v>
      </c>
      <c r="D9" s="6"/>
      <c r="E9" s="22" t="str">
        <f>IF(E25="","",E25)</f>
        <v/>
      </c>
      <c r="F9" s="22" t="str">
        <f>IF(F25="","",F25)</f>
        <v/>
      </c>
      <c r="G9" s="22" t="str">
        <f>IF(G25="","",G25)</f>
        <v/>
      </c>
      <c r="H9" s="34" t="str">
        <f>IF(O40="","",O40)</f>
        <v/>
      </c>
      <c r="I9" s="34" t="str">
        <f>IF(P40="","",P40)</f>
        <v/>
      </c>
      <c r="J9" s="34" t="str">
        <f>IF(Q40="","",Q40)</f>
        <v/>
      </c>
      <c r="K9" s="85"/>
      <c r="L9" s="86"/>
      <c r="M9" s="87"/>
      <c r="N9" s="38" t="str">
        <f>K10</f>
        <v/>
      </c>
      <c r="O9" s="38" t="str">
        <f>L10</f>
        <v/>
      </c>
      <c r="P9" s="38" t="str">
        <f>M10</f>
        <v/>
      </c>
      <c r="Q9" s="36" t="str">
        <f>K12</f>
        <v/>
      </c>
      <c r="R9" s="36" t="str">
        <f>L12</f>
        <v/>
      </c>
      <c r="S9" s="36" t="str">
        <f>M12</f>
        <v/>
      </c>
      <c r="T9" s="37" t="str">
        <f>K14</f>
        <v/>
      </c>
      <c r="U9" s="37" t="str">
        <f>L14</f>
        <v/>
      </c>
      <c r="V9" s="37" t="str">
        <f>M14</f>
        <v/>
      </c>
      <c r="W9" s="26"/>
      <c r="X9" s="26"/>
      <c r="Y9" s="26"/>
      <c r="Z9" s="26"/>
      <c r="AA9" s="26"/>
      <c r="AB9" s="26"/>
      <c r="AC9" s="27"/>
      <c r="AD9" s="27"/>
      <c r="AE9" s="74"/>
      <c r="AF9" s="17"/>
      <c r="AG9" s="17"/>
      <c r="AH9" s="17"/>
    </row>
    <row r="10" spans="2:34" customFormat="1" ht="21.75" customHeight="1">
      <c r="B10" s="15">
        <f ca="1">IF(Poules!G14="","",Poules!G14)</f>
        <v>7</v>
      </c>
      <c r="C10" s="6" t="str">
        <f ca="1">IF(B10="","",LOOKUP(B10,Equipes!$A:$A,Equipes!$B:$B))</f>
        <v>Justinien</v>
      </c>
      <c r="D10" s="6"/>
      <c r="E10" s="23" t="str">
        <f>IF(E31="","",E31)</f>
        <v/>
      </c>
      <c r="F10" s="23" t="str">
        <f>IF(F31="","",F31)</f>
        <v/>
      </c>
      <c r="G10" s="23" t="str">
        <f>IF(G31="","",G31)</f>
        <v/>
      </c>
      <c r="H10" s="30" t="str">
        <f>IF(O36="","",O36)</f>
        <v/>
      </c>
      <c r="I10" s="30" t="str">
        <f>IF(P36="","",P36)</f>
        <v/>
      </c>
      <c r="J10" s="30" t="str">
        <f>IF(Q36="","",Q36)</f>
        <v/>
      </c>
      <c r="K10" s="39" t="str">
        <f>IF(O21="","",O21)</f>
        <v/>
      </c>
      <c r="L10" s="39" t="str">
        <f>IF(P21="","",P21)</f>
        <v/>
      </c>
      <c r="M10" s="39" t="str">
        <f>IF(Q21="","",Q21)</f>
        <v/>
      </c>
      <c r="N10" s="82"/>
      <c r="O10" s="83"/>
      <c r="P10" s="84"/>
      <c r="Q10" s="40" t="str">
        <f>N13</f>
        <v/>
      </c>
      <c r="R10" s="40" t="str">
        <f>O13</f>
        <v/>
      </c>
      <c r="S10" s="40" t="str">
        <f>P13</f>
        <v/>
      </c>
      <c r="T10" s="41" t="str">
        <f>N15</f>
        <v/>
      </c>
      <c r="U10" s="41" t="str">
        <f>O15</f>
        <v/>
      </c>
      <c r="V10" s="41" t="str">
        <f>P15</f>
        <v/>
      </c>
      <c r="W10" s="26">
        <f ca="1">IF(B10="","",SUM(E10:V10)-SUM(E11:V11))</f>
        <v>0</v>
      </c>
      <c r="X10" s="26"/>
      <c r="Y10" s="26">
        <f ca="1">IF(B10="","",I31-I30+S21-S20+S36-S35+AC25-AC26+AC40-AC41)</f>
        <v>0</v>
      </c>
      <c r="Z10" s="26"/>
      <c r="AA10" s="26">
        <f ca="1">IF(B10="","",J31+T21+T36+AD25+AD40)</f>
        <v>0</v>
      </c>
      <c r="AB10" s="26"/>
      <c r="AC10" s="27" t="e">
        <f ca="1">IF($B10="","",_xlfn.RANK.EQ(AE10,$AE$4:$AE$14))</f>
        <v>#VALUE!</v>
      </c>
      <c r="AD10" s="27"/>
      <c r="AE10" s="74" t="str">
        <f ca="1">IF(AA10*100000+Y10*1000+W10+1000000=1000000,"",AA10*100000+Y10*1000+W10+1000000)</f>
        <v/>
      </c>
      <c r="AF10" s="17"/>
      <c r="AG10" s="17"/>
      <c r="AH10" s="17"/>
    </row>
    <row r="11" spans="2:34" customFormat="1" ht="21.75" customHeight="1">
      <c r="B11" s="15"/>
      <c r="C11" s="6" t="str">
        <f ca="1">IF(B10="","",LOOKUP(B10,Equipes!$A:$A,Equipes!$C:$C))</f>
        <v>Jeanne</v>
      </c>
      <c r="D11" s="6"/>
      <c r="E11" s="23" t="str">
        <f>IF(E30="","",E30)</f>
        <v/>
      </c>
      <c r="F11" s="23" t="str">
        <f>IF(F30="","",F30)</f>
        <v/>
      </c>
      <c r="G11" s="23" t="str">
        <f>IF(G30="","",G30)</f>
        <v/>
      </c>
      <c r="H11" s="30" t="str">
        <f>IF(O35="","",O35)</f>
        <v/>
      </c>
      <c r="I11" s="30" t="str">
        <f>IF(P35="","",P35)</f>
        <v/>
      </c>
      <c r="J11" s="30" t="str">
        <f>IF(Q35="","",Q35)</f>
        <v/>
      </c>
      <c r="K11" s="42" t="str">
        <f>IF(O20="","",O20)</f>
        <v/>
      </c>
      <c r="L11" s="42" t="str">
        <f>IF(P20="","",P20)</f>
        <v/>
      </c>
      <c r="M11" s="42" t="str">
        <f>IF(Q20="","",Q20)</f>
        <v/>
      </c>
      <c r="N11" s="85"/>
      <c r="O11" s="86"/>
      <c r="P11" s="87"/>
      <c r="Q11" s="40" t="str">
        <f>N12</f>
        <v/>
      </c>
      <c r="R11" s="40" t="str">
        <f>O12</f>
        <v/>
      </c>
      <c r="S11" s="40" t="str">
        <f>P12</f>
        <v/>
      </c>
      <c r="T11" s="41" t="str">
        <f>N14</f>
        <v/>
      </c>
      <c r="U11" s="41" t="str">
        <f>O14</f>
        <v/>
      </c>
      <c r="V11" s="41" t="str">
        <f>P14</f>
        <v/>
      </c>
      <c r="W11" s="26"/>
      <c r="X11" s="26"/>
      <c r="Y11" s="26"/>
      <c r="Z11" s="26"/>
      <c r="AA11" s="26"/>
      <c r="AB11" s="26"/>
      <c r="AC11" s="27"/>
      <c r="AD11" s="27"/>
      <c r="AE11" s="74"/>
      <c r="AF11" s="17"/>
      <c r="AG11" s="17"/>
      <c r="AH11" s="17"/>
    </row>
    <row r="12" spans="2:34" customFormat="1" ht="21.75" customHeight="1">
      <c r="B12" s="15" t="str">
        <f>IF(Poules!G16="","",Poules!G16)</f>
        <v/>
      </c>
      <c r="C12" s="6" t="str">
        <f>IF(B12="","",LOOKUP(B12,Equipes!$A:$A,Equipes!$B:$B))</f>
        <v/>
      </c>
      <c r="D12" s="6"/>
      <c r="E12" s="24" t="str">
        <f>IF(E36="","",E36)</f>
        <v/>
      </c>
      <c r="F12" s="24" t="str">
        <f>IF(F36="","",F36)</f>
        <v/>
      </c>
      <c r="G12" s="24" t="str">
        <f>IF(G36="","",G36)</f>
        <v/>
      </c>
      <c r="H12" s="31" t="str">
        <f>IF(O26="","",O26)</f>
        <v/>
      </c>
      <c r="I12" s="31" t="str">
        <f>IF(P26="","",P26)</f>
        <v/>
      </c>
      <c r="J12" s="31" t="str">
        <f>IF(Q26="","",Q26)</f>
        <v/>
      </c>
      <c r="K12" s="36" t="str">
        <f>IF(Y31="","",Y31)</f>
        <v/>
      </c>
      <c r="L12" s="36" t="str">
        <f>IF(Z31="","",Z31)</f>
        <v/>
      </c>
      <c r="M12" s="36" t="str">
        <f>IF(AA31="","",AA31)</f>
        <v/>
      </c>
      <c r="N12" s="40" t="str">
        <f>IF(Y41="","",Y41)</f>
        <v/>
      </c>
      <c r="O12" s="40" t="str">
        <f>IF(Z41="","",Z41)</f>
        <v/>
      </c>
      <c r="P12" s="40" t="str">
        <f>IF(AA41="","",AA41)</f>
        <v/>
      </c>
      <c r="Q12" s="82"/>
      <c r="R12" s="83"/>
      <c r="S12" s="84"/>
      <c r="T12" s="43" t="str">
        <f>Q15</f>
        <v/>
      </c>
      <c r="U12" s="43" t="str">
        <f>R15</f>
        <v/>
      </c>
      <c r="V12" s="43" t="str">
        <f>S15</f>
        <v/>
      </c>
      <c r="W12" s="26" t="str">
        <f>IF(B12="","",SUM(E12:V12)-SUM(E13:V13))</f>
        <v/>
      </c>
      <c r="X12" s="26"/>
      <c r="Y12" s="26" t="str">
        <f>IF(B12="","",I36-I35+S26-S25+AC20-AC21+AC31-AC30+AC41-AC40)</f>
        <v/>
      </c>
      <c r="Z12" s="26"/>
      <c r="AA12" s="26" t="str">
        <f>IF(B12="","",J36+T26+AD20+AD31+AD41)</f>
        <v/>
      </c>
      <c r="AB12" s="26"/>
      <c r="AC12" s="27" t="str">
        <f>IF($B12="","",_xlfn.RANK.EQ(AE12,$AE$4:$AE$14))</f>
        <v/>
      </c>
      <c r="AD12" s="27"/>
      <c r="AE12" s="74" t="e">
        <f>IF(AA12*100000+Y12*1000+W12+1000000=1000000,"",AA12*100000+Y12*1000+W12+1000000)</f>
        <v>#VALUE!</v>
      </c>
      <c r="AF12" s="17"/>
      <c r="AG12" s="17"/>
      <c r="AH12" s="17"/>
    </row>
    <row r="13" spans="2:34" customFormat="1" ht="21.75" customHeight="1">
      <c r="B13" s="15"/>
      <c r="C13" s="6" t="str">
        <f>IF(B12="","",LOOKUP(B12,Equipes!$A:$A,Equipes!$C:$C))</f>
        <v/>
      </c>
      <c r="D13" s="6"/>
      <c r="E13" s="24" t="str">
        <f>IF(E35="","",E35)</f>
        <v/>
      </c>
      <c r="F13" s="24" t="str">
        <f>IF(F35="","",F35)</f>
        <v/>
      </c>
      <c r="G13" s="24" t="str">
        <f>IF(G35="","",G35)</f>
        <v/>
      </c>
      <c r="H13" s="31" t="str">
        <f>IF(O25="","",O25)</f>
        <v/>
      </c>
      <c r="I13" s="31" t="str">
        <f>IF(P25="","",P25)</f>
        <v/>
      </c>
      <c r="J13" s="31" t="str">
        <f>IF(Q25="","",Q25)</f>
        <v/>
      </c>
      <c r="K13" s="36" t="str">
        <f>IF(Y30="","",Y30)</f>
        <v/>
      </c>
      <c r="L13" s="36" t="str">
        <f>IF(Z30="","",Z30)</f>
        <v/>
      </c>
      <c r="M13" s="36" t="str">
        <f>IF(AA30="","",AA30)</f>
        <v/>
      </c>
      <c r="N13" s="40" t="str">
        <f>IF(Y40="","",Y40)</f>
        <v/>
      </c>
      <c r="O13" s="40" t="str">
        <f>IF(Z40="","",Z40)</f>
        <v/>
      </c>
      <c r="P13" s="40" t="str">
        <f>IF(AA40="","",AA40)</f>
        <v/>
      </c>
      <c r="Q13" s="85"/>
      <c r="R13" s="86"/>
      <c r="S13" s="87"/>
      <c r="T13" s="43" t="str">
        <f>Q14</f>
        <v/>
      </c>
      <c r="U13" s="43" t="str">
        <f>R14</f>
        <v/>
      </c>
      <c r="V13" s="43" t="str">
        <f>S14</f>
        <v/>
      </c>
      <c r="W13" s="26"/>
      <c r="X13" s="26"/>
      <c r="Y13" s="26"/>
      <c r="Z13" s="26"/>
      <c r="AA13" s="26"/>
      <c r="AB13" s="26"/>
      <c r="AC13" s="27"/>
      <c r="AD13" s="27"/>
      <c r="AE13" s="74"/>
      <c r="AF13" s="17"/>
      <c r="AG13" s="17"/>
      <c r="AH13" s="17"/>
    </row>
    <row r="14" spans="2:34" customFormat="1" ht="21.75" customHeight="1">
      <c r="B14" s="15" t="str">
        <f>IF(Poules!G18="","",Poules!G18)</f>
        <v/>
      </c>
      <c r="C14" s="6" t="str">
        <f>IF(B14="","",LOOKUP(B14,Equipes!$A:$A,Equipes!$B:$B))</f>
        <v/>
      </c>
      <c r="D14" s="6"/>
      <c r="E14" s="44" t="str">
        <f>IF(E41="","",E41)</f>
        <v/>
      </c>
      <c r="F14" s="44" t="str">
        <f>IF(F41="","",F41)</f>
        <v/>
      </c>
      <c r="G14" s="44" t="str">
        <f>IF(G41="","",G41)</f>
        <v/>
      </c>
      <c r="H14" s="45" t="str">
        <f>IF(O31="","",O31)</f>
        <v/>
      </c>
      <c r="I14" s="45" t="str">
        <f>IF(P31="","",P31)</f>
        <v/>
      </c>
      <c r="J14" s="45" t="str">
        <f>IF(Q31="","",Q31)</f>
        <v/>
      </c>
      <c r="K14" s="46" t="str">
        <f>IF(Y36="","",Y36)</f>
        <v/>
      </c>
      <c r="L14" s="46" t="str">
        <f>IF(Z36="","",Z36)</f>
        <v/>
      </c>
      <c r="M14" s="46" t="str">
        <f>IF(AA36="","",AA36)</f>
        <v/>
      </c>
      <c r="N14" s="47" t="str">
        <f>IF(Y26="","",Y26)</f>
        <v/>
      </c>
      <c r="O14" s="47" t="str">
        <f>IF(Z26="","",Z26)</f>
        <v/>
      </c>
      <c r="P14" s="47" t="str">
        <f>IF(AA26="","",AA26)</f>
        <v/>
      </c>
      <c r="Q14" s="48" t="str">
        <f>IF(Y21="","",Y21)</f>
        <v/>
      </c>
      <c r="R14" s="48" t="str">
        <f>IF(Z21="","",Z21)</f>
        <v/>
      </c>
      <c r="S14" s="48" t="str">
        <f>IF(AA21="","",AA21)</f>
        <v/>
      </c>
      <c r="T14" s="49"/>
      <c r="U14" s="49"/>
      <c r="V14" s="49"/>
      <c r="W14" s="26" t="str">
        <f>IF(B14="","",SUM(E14:V14)-SUM(E15:V15))</f>
        <v/>
      </c>
      <c r="X14" s="26"/>
      <c r="Y14" s="26" t="str">
        <f>IF(B14="","",I41-I40+S31-S30+AC21-AC20+AC26-AC25+AC36-AC35)</f>
        <v/>
      </c>
      <c r="Z14" s="26"/>
      <c r="AA14" s="26" t="str">
        <f>IF(B14="","",J41+T31+AD21+AD26+AD36)</f>
        <v/>
      </c>
      <c r="AB14" s="26"/>
      <c r="AC14" s="27" t="str">
        <f>IF($B14="","",_xlfn.RANK.EQ(AE14,$AE$4:$AE$14))</f>
        <v/>
      </c>
      <c r="AD14" s="27"/>
      <c r="AE14" s="74" t="e">
        <f>IF(AA14*100000+Y14*1000+W14+1000000=1000000,"",AA14*100000+Y14*1000+W14+1000000)</f>
        <v>#VALUE!</v>
      </c>
      <c r="AF14" s="17"/>
      <c r="AG14" s="17"/>
      <c r="AH14" s="17"/>
    </row>
    <row r="15" spans="2:34" customFormat="1" ht="21.75" customHeight="1">
      <c r="B15" s="15"/>
      <c r="C15" s="6" t="str">
        <f>IF(B14="","",LOOKUP(B14,Equipes!$A:$A,Equipes!$C:$C))</f>
        <v/>
      </c>
      <c r="D15" s="6"/>
      <c r="E15" s="44" t="str">
        <f>IF(E40="","",E40)</f>
        <v/>
      </c>
      <c r="F15" s="44" t="str">
        <f>IF(F40="","",F40)</f>
        <v/>
      </c>
      <c r="G15" s="44" t="str">
        <f>IF(G40="","",G40)</f>
        <v/>
      </c>
      <c r="H15" s="45" t="str">
        <f>IF(O30="","",O30)</f>
        <v/>
      </c>
      <c r="I15" s="45" t="str">
        <f>IF(P30="","",P30)</f>
        <v/>
      </c>
      <c r="J15" s="45" t="str">
        <f>IF(Q30="","",Q30)</f>
        <v/>
      </c>
      <c r="K15" s="46" t="str">
        <f>IF(Y35="","",Y35)</f>
        <v/>
      </c>
      <c r="L15" s="46" t="str">
        <f>IF(Z35="","",Z35)</f>
        <v/>
      </c>
      <c r="M15" s="46" t="str">
        <f>IF(AA35="","",AA35)</f>
        <v/>
      </c>
      <c r="N15" s="47" t="str">
        <f>IF(Y25="","",Y25)</f>
        <v/>
      </c>
      <c r="O15" s="47" t="str">
        <f>IF(Z25="","",Z25)</f>
        <v/>
      </c>
      <c r="P15" s="47" t="str">
        <f>IF(AA25="","",AA25)</f>
        <v/>
      </c>
      <c r="Q15" s="48" t="str">
        <f>IF(Y20="","",Y20)</f>
        <v/>
      </c>
      <c r="R15" s="48" t="str">
        <f>IF(Z20="","",Z20)</f>
        <v/>
      </c>
      <c r="S15" s="48" t="str">
        <f>IF(AA20="","",AA20)</f>
        <v/>
      </c>
      <c r="T15" s="49"/>
      <c r="U15" s="49"/>
      <c r="V15" s="49"/>
      <c r="W15" s="26"/>
      <c r="X15" s="26"/>
      <c r="Y15" s="26"/>
      <c r="Z15" s="26"/>
      <c r="AA15" s="26"/>
      <c r="AB15" s="26"/>
      <c r="AC15" s="27"/>
      <c r="AD15" s="27"/>
      <c r="AE15" s="74"/>
      <c r="AF15" s="17"/>
      <c r="AG15" s="17"/>
      <c r="AH15" s="17"/>
    </row>
    <row r="16" spans="2:34" ht="25.5"/>
    <row r="18" spans="2:31" customFormat="1" ht="20.25">
      <c r="B18" s="50" t="s">
        <v>52</v>
      </c>
      <c r="C18" s="50"/>
      <c r="D18" s="50"/>
      <c r="E18" s="50"/>
      <c r="F18" s="50"/>
      <c r="G18" s="50"/>
      <c r="H18" s="51" t="s">
        <v>53</v>
      </c>
      <c r="I18" s="51"/>
      <c r="J18" s="52"/>
      <c r="K18" s="53"/>
      <c r="L18" s="54" t="s">
        <v>54</v>
      </c>
      <c r="M18" s="54"/>
      <c r="N18" s="54"/>
      <c r="O18" s="54"/>
      <c r="P18" s="54"/>
      <c r="Q18" s="54"/>
      <c r="R18" s="51" t="s">
        <v>53</v>
      </c>
      <c r="S18" s="51"/>
      <c r="T18" s="52"/>
      <c r="U18" s="17"/>
      <c r="V18" s="55" t="s">
        <v>55</v>
      </c>
      <c r="W18" s="55"/>
      <c r="X18" s="55"/>
      <c r="Y18" s="55"/>
      <c r="Z18" s="55"/>
      <c r="AA18" s="55"/>
      <c r="AB18" s="51" t="s">
        <v>53</v>
      </c>
      <c r="AC18" s="51"/>
      <c r="AD18" s="52"/>
      <c r="AE18" s="75"/>
    </row>
    <row r="19" spans="2:31" customFormat="1" ht="20.25">
      <c r="B19" s="56" t="s">
        <v>48</v>
      </c>
      <c r="C19" s="56"/>
      <c r="D19" s="56"/>
      <c r="E19" s="56" t="s">
        <v>56</v>
      </c>
      <c r="F19" s="56"/>
      <c r="G19" s="56"/>
      <c r="H19" s="57" t="s">
        <v>57</v>
      </c>
      <c r="I19" s="57" t="s">
        <v>58</v>
      </c>
      <c r="J19" s="57" t="s">
        <v>59</v>
      </c>
      <c r="K19" s="53"/>
      <c r="L19" s="56" t="s">
        <v>48</v>
      </c>
      <c r="M19" s="56"/>
      <c r="N19" s="56"/>
      <c r="O19" s="56" t="s">
        <v>56</v>
      </c>
      <c r="P19" s="56"/>
      <c r="Q19" s="56"/>
      <c r="R19" s="57" t="s">
        <v>57</v>
      </c>
      <c r="S19" s="57" t="s">
        <v>58</v>
      </c>
      <c r="T19" s="57" t="s">
        <v>59</v>
      </c>
      <c r="U19" s="17"/>
      <c r="V19" s="56" t="s">
        <v>48</v>
      </c>
      <c r="W19" s="56"/>
      <c r="X19" s="56"/>
      <c r="Y19" s="56" t="s">
        <v>56</v>
      </c>
      <c r="Z19" s="56"/>
      <c r="AA19" s="56"/>
      <c r="AB19" s="57" t="s">
        <v>57</v>
      </c>
      <c r="AC19" s="57" t="s">
        <v>58</v>
      </c>
      <c r="AD19" s="57" t="s">
        <v>59</v>
      </c>
      <c r="AE19" s="75"/>
    </row>
    <row r="20" spans="2:31" customFormat="1" ht="20.25">
      <c r="B20" s="56">
        <f ca="1">IF(OR(B4="",B6=""),"",B4)</f>
        <v>2</v>
      </c>
      <c r="C20" s="56"/>
      <c r="D20" s="56"/>
      <c r="E20" s="52"/>
      <c r="F20" s="52"/>
      <c r="G20" s="52"/>
      <c r="H20" s="58">
        <f>SUM(E20:G20)</f>
        <v>0</v>
      </c>
      <c r="I20" s="58">
        <f>IF(E20&gt;E21,1,0)+IF(F20&gt;F21,1,0)+IF(G20&gt;G21,1,0)</f>
        <v>0</v>
      </c>
      <c r="J20" s="58">
        <f>IF(I20&gt;I21,1,0)</f>
        <v>0</v>
      </c>
      <c r="K20" s="53"/>
      <c r="L20" s="56">
        <f ca="1">IF(OR(B8="",B10=""),"",B8)</f>
        <v>8</v>
      </c>
      <c r="M20" s="56"/>
      <c r="N20" s="56"/>
      <c r="O20" s="52"/>
      <c r="P20" s="52"/>
      <c r="Q20" s="52"/>
      <c r="R20" s="58">
        <f>SUM(O20:Q20)</f>
        <v>0</v>
      </c>
      <c r="S20" s="58">
        <f>IF(O20&gt;O21,1,0)+IF(P20&gt;P21,1,0)+IF(Q20&gt;Q21,1,0)</f>
        <v>0</v>
      </c>
      <c r="T20" s="58">
        <f>IF(S20&gt;S21,1,0)</f>
        <v>0</v>
      </c>
      <c r="U20" s="17"/>
      <c r="V20" s="56" t="str">
        <f>IF(OR(B12="",B14=""),"",B12)</f>
        <v/>
      </c>
      <c r="W20" s="56"/>
      <c r="X20" s="56"/>
      <c r="Y20" s="52"/>
      <c r="Z20" s="52"/>
      <c r="AA20" s="52"/>
      <c r="AB20" s="58">
        <f>SUM(Y20:AA20)</f>
        <v>0</v>
      </c>
      <c r="AC20" s="58">
        <f>IF(Y20&gt;Y21,1,0)+IF(Z20&gt;Z21,1,0)+IF(AA20&gt;AA21,1,0)</f>
        <v>0</v>
      </c>
      <c r="AD20" s="58">
        <f>IF(AC20&gt;AC21,1,0)</f>
        <v>0</v>
      </c>
      <c r="AE20" s="75"/>
    </row>
    <row r="21" spans="2:31" customFormat="1" ht="20.25">
      <c r="B21" s="56">
        <f ca="1">IF(OR(B4="",B6=""),"",B6)</f>
        <v>18</v>
      </c>
      <c r="C21" s="56"/>
      <c r="D21" s="56"/>
      <c r="E21" s="52"/>
      <c r="F21" s="52"/>
      <c r="G21" s="52"/>
      <c r="H21" s="58">
        <f>SUM(E21:G21)</f>
        <v>0</v>
      </c>
      <c r="I21" s="58">
        <f>IF(E21&gt;E20,1,0)+IF(F21&gt;F20,1,0)+IF(G21&gt;G20,1,0)</f>
        <v>0</v>
      </c>
      <c r="J21" s="58">
        <f>IF(I21&gt;I20,1,0)</f>
        <v>0</v>
      </c>
      <c r="K21" s="53"/>
      <c r="L21" s="56">
        <f ca="1">IF(OR(B10="",B8=""),"",B10)</f>
        <v>7</v>
      </c>
      <c r="M21" s="56"/>
      <c r="N21" s="56"/>
      <c r="O21" s="52"/>
      <c r="P21" s="52"/>
      <c r="Q21" s="52"/>
      <c r="R21" s="58">
        <f>SUM(O21:Q21)</f>
        <v>0</v>
      </c>
      <c r="S21" s="58">
        <f>IF(O21&gt;O20,1,0)+IF(P21&gt;P20,1,0)+IF(Q21&gt;Q20,1,0)</f>
        <v>0</v>
      </c>
      <c r="T21" s="58">
        <f>IF(S21&gt;S20,1,0)</f>
        <v>0</v>
      </c>
      <c r="U21" s="17"/>
      <c r="V21" s="56" t="str">
        <f>IF(OR(B12="",B14=""),"",B14)</f>
        <v/>
      </c>
      <c r="W21" s="56"/>
      <c r="X21" s="56"/>
      <c r="Y21" s="52"/>
      <c r="Z21" s="52"/>
      <c r="AA21" s="52"/>
      <c r="AB21" s="58">
        <f>SUM(Y21:AA21)</f>
        <v>0</v>
      </c>
      <c r="AC21" s="58">
        <f>IF(Y21&gt;Y20,1,0)+IF(Z21&gt;Z20,1,0)+IF(AA21&gt;AA20,1,0)</f>
        <v>0</v>
      </c>
      <c r="AD21" s="58">
        <f>IF(AC21&gt;AC20,1,0)</f>
        <v>0</v>
      </c>
      <c r="AE21" s="75"/>
    </row>
    <row r="22" spans="2:31" customFormat="1" ht="15.75" customHeight="1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75"/>
    </row>
    <row r="23" spans="2:31" customFormat="1" ht="20.25">
      <c r="B23" s="59" t="s">
        <v>60</v>
      </c>
      <c r="C23" s="59"/>
      <c r="D23" s="59"/>
      <c r="E23" s="59"/>
      <c r="F23" s="59"/>
      <c r="G23" s="59"/>
      <c r="H23" s="51" t="s">
        <v>53</v>
      </c>
      <c r="I23" s="51"/>
      <c r="J23" s="52"/>
      <c r="K23" s="53"/>
      <c r="L23" s="60" t="s">
        <v>61</v>
      </c>
      <c r="M23" s="60"/>
      <c r="N23" s="60"/>
      <c r="O23" s="60"/>
      <c r="P23" s="60"/>
      <c r="Q23" s="60"/>
      <c r="R23" s="51" t="s">
        <v>53</v>
      </c>
      <c r="S23" s="51"/>
      <c r="T23" s="52"/>
      <c r="U23" s="17"/>
      <c r="V23" s="61" t="s">
        <v>62</v>
      </c>
      <c r="W23" s="61"/>
      <c r="X23" s="61"/>
      <c r="Y23" s="61"/>
      <c r="Z23" s="61"/>
      <c r="AA23" s="61"/>
      <c r="AB23" s="51" t="s">
        <v>53</v>
      </c>
      <c r="AC23" s="51"/>
      <c r="AD23" s="52"/>
      <c r="AE23" s="75"/>
    </row>
    <row r="24" spans="2:31" customFormat="1" ht="20.25">
      <c r="B24" s="56" t="s">
        <v>48</v>
      </c>
      <c r="C24" s="56"/>
      <c r="D24" s="56"/>
      <c r="E24" s="56" t="s">
        <v>56</v>
      </c>
      <c r="F24" s="56"/>
      <c r="G24" s="56"/>
      <c r="H24" s="57" t="s">
        <v>57</v>
      </c>
      <c r="I24" s="57" t="s">
        <v>58</v>
      </c>
      <c r="J24" s="57" t="s">
        <v>59</v>
      </c>
      <c r="K24" s="53"/>
      <c r="L24" s="56" t="s">
        <v>48</v>
      </c>
      <c r="M24" s="56"/>
      <c r="N24" s="56"/>
      <c r="O24" s="56" t="s">
        <v>56</v>
      </c>
      <c r="P24" s="56"/>
      <c r="Q24" s="56"/>
      <c r="R24" s="57" t="s">
        <v>57</v>
      </c>
      <c r="S24" s="57" t="s">
        <v>58</v>
      </c>
      <c r="T24" s="57" t="s">
        <v>59</v>
      </c>
      <c r="U24" s="17"/>
      <c r="V24" s="56" t="s">
        <v>48</v>
      </c>
      <c r="W24" s="56"/>
      <c r="X24" s="56"/>
      <c r="Y24" s="56" t="s">
        <v>56</v>
      </c>
      <c r="Z24" s="56"/>
      <c r="AA24" s="56"/>
      <c r="AB24" s="57" t="s">
        <v>57</v>
      </c>
      <c r="AC24" s="57" t="s">
        <v>58</v>
      </c>
      <c r="AD24" s="57" t="s">
        <v>59</v>
      </c>
      <c r="AE24" s="75"/>
    </row>
    <row r="25" spans="2:31" customFormat="1" ht="20.25">
      <c r="B25" s="56">
        <f ca="1">IF(OR(B4="",B8=""),"",B4)</f>
        <v>2</v>
      </c>
      <c r="C25" s="56"/>
      <c r="D25" s="56"/>
      <c r="E25" s="52"/>
      <c r="F25" s="52"/>
      <c r="G25" s="52"/>
      <c r="H25" s="58">
        <f>SUM(E25:G25)</f>
        <v>0</v>
      </c>
      <c r="I25" s="58">
        <f>IF(E25&gt;E26,1,0)+IF(F25&gt;F26,1,0)+IF(G25&gt;G26,1,0)</f>
        <v>0</v>
      </c>
      <c r="J25" s="58">
        <f>IF(I25&gt;I26,1,0)</f>
        <v>0</v>
      </c>
      <c r="K25" s="53"/>
      <c r="L25" s="56" t="str">
        <f ca="1">IF(OR(B12="",B6=""),"",B6)</f>
        <v/>
      </c>
      <c r="M25" s="56"/>
      <c r="N25" s="56"/>
      <c r="O25" s="52"/>
      <c r="P25" s="52"/>
      <c r="Q25" s="52"/>
      <c r="R25" s="58">
        <f>SUM(O25:Q25)</f>
        <v>0</v>
      </c>
      <c r="S25" s="58">
        <f>IF(O25&gt;O26,1,0)+IF(P25&gt;P26,1,0)+IF(Q25&gt;Q26,1,0)</f>
        <v>0</v>
      </c>
      <c r="T25" s="58">
        <f>IF(S25&gt;S26,1,0)</f>
        <v>0</v>
      </c>
      <c r="U25" s="17"/>
      <c r="V25" s="56" t="str">
        <f ca="1">IF(OR(B10="",B14=""),"",B10)</f>
        <v/>
      </c>
      <c r="W25" s="56"/>
      <c r="X25" s="56"/>
      <c r="Y25" s="52"/>
      <c r="Z25" s="52"/>
      <c r="AA25" s="52"/>
      <c r="AB25" s="58">
        <f>SUM(Y25:AA25)</f>
        <v>0</v>
      </c>
      <c r="AC25" s="58">
        <f>IF(Y25&gt;Y26,1,0)+IF(Z25&gt;Z26,1,0)+IF(AA25&gt;AA26,1,0)</f>
        <v>0</v>
      </c>
      <c r="AD25" s="58">
        <f>IF(AC25&gt;AC26,1,0)</f>
        <v>0</v>
      </c>
      <c r="AE25" s="75"/>
    </row>
    <row r="26" spans="2:31" customFormat="1" ht="20.25">
      <c r="B26" s="56">
        <f ca="1">IF(OR(B4="",B8=""),"",B8)</f>
        <v>8</v>
      </c>
      <c r="C26" s="56"/>
      <c r="D26" s="56"/>
      <c r="E26" s="52"/>
      <c r="F26" s="52"/>
      <c r="G26" s="52"/>
      <c r="H26" s="58">
        <f>SUM(E26:G26)</f>
        <v>0</v>
      </c>
      <c r="I26" s="58">
        <f>IF(E26&gt;E25,1,0)+IF(F26&gt;F25,1,0)+IF(G26&gt;G25,1,0)</f>
        <v>0</v>
      </c>
      <c r="J26" s="58">
        <f>IF(I26&gt;I25,1,0)</f>
        <v>0</v>
      </c>
      <c r="K26" s="53"/>
      <c r="L26" s="56" t="str">
        <f ca="1">IF(OR(B6="",B12=""),"",B12)</f>
        <v/>
      </c>
      <c r="M26" s="56"/>
      <c r="N26" s="56"/>
      <c r="O26" s="52"/>
      <c r="P26" s="52"/>
      <c r="Q26" s="52"/>
      <c r="R26" s="58">
        <f>SUM(O26:Q26)</f>
        <v>0</v>
      </c>
      <c r="S26" s="58">
        <f>IF(O26&gt;O25,1,0)+IF(P26&gt;P25,1,0)+IF(Q26&gt;Q25,1,0)</f>
        <v>0</v>
      </c>
      <c r="T26" s="58">
        <f>IF(S26&gt;S25,1,0)</f>
        <v>0</v>
      </c>
      <c r="U26" s="17"/>
      <c r="V26" s="56" t="str">
        <f ca="1">IF(OR(B10="",B14=""),"",B14)</f>
        <v/>
      </c>
      <c r="W26" s="56"/>
      <c r="X26" s="56"/>
      <c r="Y26" s="52"/>
      <c r="Z26" s="52"/>
      <c r="AA26" s="52"/>
      <c r="AB26" s="58">
        <f>SUM(Y26:AA26)</f>
        <v>0</v>
      </c>
      <c r="AC26" s="58">
        <f>IF(Y26&gt;Y25,1,0)+IF(Z26&gt;Z25,1,0)+IF(AA26&gt;AA25,1,0)</f>
        <v>0</v>
      </c>
      <c r="AD26" s="58">
        <f>IF(AC26&gt;AC25,1,0)</f>
        <v>0</v>
      </c>
      <c r="AE26" s="75"/>
    </row>
    <row r="28" spans="2:31" customFormat="1" ht="20.25">
      <c r="B28" s="62" t="s">
        <v>63</v>
      </c>
      <c r="C28" s="62"/>
      <c r="D28" s="62"/>
      <c r="E28" s="62"/>
      <c r="F28" s="62"/>
      <c r="G28" s="62"/>
      <c r="H28" s="51" t="s">
        <v>53</v>
      </c>
      <c r="I28" s="51"/>
      <c r="J28" s="52"/>
      <c r="K28" s="53"/>
      <c r="L28" s="63" t="s">
        <v>64</v>
      </c>
      <c r="M28" s="63"/>
      <c r="N28" s="63"/>
      <c r="O28" s="63"/>
      <c r="P28" s="63"/>
      <c r="Q28" s="63"/>
      <c r="R28" s="64"/>
      <c r="S28" s="64"/>
      <c r="T28" s="52"/>
      <c r="U28" s="17"/>
      <c r="V28" s="65" t="s">
        <v>65</v>
      </c>
      <c r="W28" s="65"/>
      <c r="X28" s="65"/>
      <c r="Y28" s="65"/>
      <c r="Z28" s="65"/>
      <c r="AA28" s="65"/>
      <c r="AB28" s="51" t="s">
        <v>53</v>
      </c>
      <c r="AC28" s="51"/>
      <c r="AD28" s="52"/>
      <c r="AE28" s="75"/>
    </row>
    <row r="29" spans="2:31" customFormat="1" ht="20.25">
      <c r="B29" s="56" t="s">
        <v>48</v>
      </c>
      <c r="C29" s="56"/>
      <c r="D29" s="56"/>
      <c r="E29" s="56" t="s">
        <v>56</v>
      </c>
      <c r="F29" s="56"/>
      <c r="G29" s="56"/>
      <c r="H29" s="57" t="s">
        <v>57</v>
      </c>
      <c r="I29" s="57" t="s">
        <v>58</v>
      </c>
      <c r="J29" s="57" t="s">
        <v>59</v>
      </c>
      <c r="K29" s="53"/>
      <c r="L29" s="56" t="s">
        <v>48</v>
      </c>
      <c r="M29" s="56"/>
      <c r="N29" s="56"/>
      <c r="O29" s="56" t="s">
        <v>56</v>
      </c>
      <c r="P29" s="56"/>
      <c r="Q29" s="56"/>
      <c r="R29" s="57" t="s">
        <v>57</v>
      </c>
      <c r="S29" s="57" t="s">
        <v>58</v>
      </c>
      <c r="T29" s="57" t="s">
        <v>59</v>
      </c>
      <c r="U29" s="17"/>
      <c r="V29" s="56" t="s">
        <v>48</v>
      </c>
      <c r="W29" s="56"/>
      <c r="X29" s="56"/>
      <c r="Y29" s="56" t="s">
        <v>56</v>
      </c>
      <c r="Z29" s="56"/>
      <c r="AA29" s="56"/>
      <c r="AB29" s="57" t="s">
        <v>57</v>
      </c>
      <c r="AC29" s="57" t="s">
        <v>58</v>
      </c>
      <c r="AD29" s="57" t="s">
        <v>59</v>
      </c>
      <c r="AE29" s="75"/>
    </row>
    <row r="30" spans="2:31" customFormat="1" ht="20.25">
      <c r="B30" s="56">
        <f ca="1">IF(OR(B4="",B10=""),"",B4)</f>
        <v>2</v>
      </c>
      <c r="C30" s="56"/>
      <c r="D30" s="56"/>
      <c r="E30" s="52"/>
      <c r="F30" s="52"/>
      <c r="G30" s="52"/>
      <c r="H30" s="58">
        <f>SUM(E30:G30)</f>
        <v>0</v>
      </c>
      <c r="I30" s="58">
        <f>IF(E30&gt;E31,1,0)+IF(F30&gt;F31,1,0)+IF(G30&gt;G31,1,0)</f>
        <v>0</v>
      </c>
      <c r="J30" s="58">
        <f>IF(I30&gt;I31,1,0)</f>
        <v>0</v>
      </c>
      <c r="K30" s="53"/>
      <c r="L30" s="56" t="str">
        <f ca="1">IF(OR(B6="",B14=""),"",B6)</f>
        <v/>
      </c>
      <c r="M30" s="56"/>
      <c r="N30" s="56"/>
      <c r="O30" s="52"/>
      <c r="P30" s="52"/>
      <c r="Q30" s="52"/>
      <c r="R30" s="58">
        <f>SUM(O30:Q30)</f>
        <v>0</v>
      </c>
      <c r="S30" s="58">
        <f>IF(O30&gt;O31,1,0)+IF(P30&gt;P31,1,0)+IF(Q30&gt;Q31,1,0)</f>
        <v>0</v>
      </c>
      <c r="T30" s="58">
        <f>IF(S30&gt;S31,1,0)</f>
        <v>0</v>
      </c>
      <c r="U30" s="17"/>
      <c r="V30" s="56" t="str">
        <f ca="1">IF(OR(B8="",B12=""),"",B8)</f>
        <v/>
      </c>
      <c r="W30" s="56"/>
      <c r="X30" s="56"/>
      <c r="Y30" s="52"/>
      <c r="Z30" s="52"/>
      <c r="AA30" s="52"/>
      <c r="AB30" s="58">
        <f>SUM(Y30:AA30)</f>
        <v>0</v>
      </c>
      <c r="AC30" s="58">
        <f>IF(Y30&gt;Y31,1,0)+IF(Z30&gt;Z31,1,0)+IF(AA30&gt;AA31,1,0)</f>
        <v>0</v>
      </c>
      <c r="AD30" s="58">
        <f>IF(AC30&gt;AC31,1,0)</f>
        <v>0</v>
      </c>
      <c r="AE30" s="75"/>
    </row>
    <row r="31" spans="2:31" customFormat="1" ht="20.25">
      <c r="B31" s="56">
        <f ca="1">IF(OR(B10="",B4=""),"",B10)</f>
        <v>7</v>
      </c>
      <c r="C31" s="56"/>
      <c r="D31" s="56"/>
      <c r="E31" s="52"/>
      <c r="F31" s="52"/>
      <c r="G31" s="52"/>
      <c r="H31" s="58">
        <f>SUM(E31:G31)</f>
        <v>0</v>
      </c>
      <c r="I31" s="58">
        <f>IF(E31&gt;E30,1,0)+IF(F31&gt;F30,1,0)+IF(G31&gt;G30,1,0)</f>
        <v>0</v>
      </c>
      <c r="J31" s="58">
        <f>IF(I31&gt;I30,1,0)</f>
        <v>0</v>
      </c>
      <c r="K31" s="53"/>
      <c r="L31" s="56" t="str">
        <f ca="1">IF(OR(B6="",B14=""),"",B14)</f>
        <v/>
      </c>
      <c r="M31" s="56"/>
      <c r="N31" s="56"/>
      <c r="O31" s="52"/>
      <c r="P31" s="52"/>
      <c r="Q31" s="52"/>
      <c r="R31" s="58">
        <f>SUM(O31:Q31)</f>
        <v>0</v>
      </c>
      <c r="S31" s="58">
        <f>IF(O31&gt;O30,1,0)+IF(P31&gt;P30,1,0)+IF(Q31&gt;Q30,1,0)</f>
        <v>0</v>
      </c>
      <c r="T31" s="58">
        <f>IF(S31&gt;S30,1,0)</f>
        <v>0</v>
      </c>
      <c r="U31" s="17"/>
      <c r="V31" s="56" t="str">
        <f ca="1">IF(OR(B8="",B12=""),"",B12)</f>
        <v/>
      </c>
      <c r="W31" s="56"/>
      <c r="X31" s="56"/>
      <c r="Y31" s="52"/>
      <c r="Z31" s="52"/>
      <c r="AA31" s="52"/>
      <c r="AB31" s="58">
        <f>SUM(Y31:AA31)</f>
        <v>0</v>
      </c>
      <c r="AC31" s="58">
        <f>IF(Y31&gt;Y30,1,0)+IF(Z31&gt;Z30,1,0)+IF(AA31&gt;AA30,1,0)</f>
        <v>0</v>
      </c>
      <c r="AD31" s="58">
        <f>IF(AC31&gt;AC30,1,0)</f>
        <v>0</v>
      </c>
      <c r="AE31" s="75"/>
    </row>
    <row r="33" spans="2:31" customFormat="1" ht="20.25">
      <c r="B33" s="66" t="s">
        <v>66</v>
      </c>
      <c r="C33" s="66"/>
      <c r="D33" s="66"/>
      <c r="E33" s="66"/>
      <c r="F33" s="66"/>
      <c r="G33" s="66"/>
      <c r="H33" s="51" t="s">
        <v>53</v>
      </c>
      <c r="I33" s="51"/>
      <c r="J33" s="52"/>
      <c r="K33" s="53"/>
      <c r="L33" s="67" t="s">
        <v>67</v>
      </c>
      <c r="M33" s="67"/>
      <c r="N33" s="67"/>
      <c r="O33" s="67"/>
      <c r="P33" s="67"/>
      <c r="Q33" s="67"/>
      <c r="R33" s="51" t="s">
        <v>53</v>
      </c>
      <c r="S33" s="51"/>
      <c r="T33" s="52"/>
      <c r="U33" s="17"/>
      <c r="V33" s="68" t="s">
        <v>68</v>
      </c>
      <c r="W33" s="68"/>
      <c r="X33" s="68"/>
      <c r="Y33" s="68"/>
      <c r="Z33" s="68"/>
      <c r="AA33" s="68"/>
      <c r="AB33" s="51" t="s">
        <v>53</v>
      </c>
      <c r="AC33" s="51"/>
      <c r="AD33" s="52"/>
      <c r="AE33" s="75"/>
    </row>
    <row r="34" spans="2:31" customFormat="1" ht="20.25">
      <c r="B34" s="56" t="s">
        <v>48</v>
      </c>
      <c r="C34" s="56"/>
      <c r="D34" s="56"/>
      <c r="E34" s="56" t="s">
        <v>56</v>
      </c>
      <c r="F34" s="56"/>
      <c r="G34" s="56"/>
      <c r="H34" s="57" t="s">
        <v>57</v>
      </c>
      <c r="I34" s="57" t="s">
        <v>58</v>
      </c>
      <c r="J34" s="57" t="s">
        <v>59</v>
      </c>
      <c r="K34" s="53"/>
      <c r="L34" s="56" t="s">
        <v>48</v>
      </c>
      <c r="M34" s="56"/>
      <c r="N34" s="56"/>
      <c r="O34" s="56" t="s">
        <v>56</v>
      </c>
      <c r="P34" s="56"/>
      <c r="Q34" s="56"/>
      <c r="R34" s="57" t="s">
        <v>57</v>
      </c>
      <c r="S34" s="57" t="s">
        <v>58</v>
      </c>
      <c r="T34" s="57" t="s">
        <v>59</v>
      </c>
      <c r="U34" s="17"/>
      <c r="V34" s="56" t="s">
        <v>48</v>
      </c>
      <c r="W34" s="56"/>
      <c r="X34" s="56"/>
      <c r="Y34" s="56" t="s">
        <v>56</v>
      </c>
      <c r="Z34" s="56"/>
      <c r="AA34" s="56"/>
      <c r="AB34" s="57" t="s">
        <v>57</v>
      </c>
      <c r="AC34" s="57" t="s">
        <v>58</v>
      </c>
      <c r="AD34" s="57" t="s">
        <v>59</v>
      </c>
      <c r="AE34" s="75"/>
    </row>
    <row r="35" spans="2:31" customFormat="1" ht="20.25">
      <c r="B35" s="56" t="str">
        <f ca="1">IF(OR(B4="",B12=""),"",B4)</f>
        <v/>
      </c>
      <c r="C35" s="56"/>
      <c r="D35" s="56"/>
      <c r="E35" s="52"/>
      <c r="F35" s="52"/>
      <c r="G35" s="52"/>
      <c r="H35" s="58">
        <f>SUM(E35:G35)</f>
        <v>0</v>
      </c>
      <c r="I35" s="58">
        <f>IF(E35&gt;E36,1,0)+IF(F35&gt;F36,1,0)+IF(G35&gt;G36,1,0)</f>
        <v>0</v>
      </c>
      <c r="J35" s="58">
        <f>IF(I35&gt;I36,1,0)</f>
        <v>0</v>
      </c>
      <c r="K35" s="53"/>
      <c r="L35" s="56">
        <f ca="1">IF(OR(B6="",B10=""),"",B6)</f>
        <v>18</v>
      </c>
      <c r="M35" s="56"/>
      <c r="N35" s="56"/>
      <c r="O35" s="52"/>
      <c r="P35" s="52"/>
      <c r="Q35" s="52"/>
      <c r="R35" s="58">
        <f>SUM(O35:Q35)</f>
        <v>0</v>
      </c>
      <c r="S35" s="58">
        <f>IF(O35&gt;O36,1,0)+IF(P35&gt;P36,1,0)+IF(Q35&gt;Q36,1,0)</f>
        <v>0</v>
      </c>
      <c r="T35" s="58">
        <f>IF(S35&gt;S36,1,0)</f>
        <v>0</v>
      </c>
      <c r="U35" s="17"/>
      <c r="V35" s="56" t="str">
        <f ca="1">IF(OR(B8="",B14=""),"",B8)</f>
        <v/>
      </c>
      <c r="W35" s="56"/>
      <c r="X35" s="56"/>
      <c r="Y35" s="52"/>
      <c r="Z35" s="52"/>
      <c r="AA35" s="52"/>
      <c r="AB35" s="58">
        <f>SUM(Y35:AA35)</f>
        <v>0</v>
      </c>
      <c r="AC35" s="58">
        <f>IF(Y35&gt;Y36,1,0)+IF(Z35&gt;Z36,1,0)+IF(AA35&gt;AA36,1,0)</f>
        <v>0</v>
      </c>
      <c r="AD35" s="58">
        <f>IF(AC35&gt;AC36,1,0)</f>
        <v>0</v>
      </c>
      <c r="AE35" s="75"/>
    </row>
    <row r="36" spans="2:31" customFormat="1" ht="20.25">
      <c r="B36" s="56" t="str">
        <f ca="1">IF(OR(B4="",B12=""),"",B12)</f>
        <v/>
      </c>
      <c r="C36" s="56"/>
      <c r="D36" s="56"/>
      <c r="E36" s="52"/>
      <c r="F36" s="52"/>
      <c r="G36" s="52"/>
      <c r="H36" s="58">
        <f>SUM(E36:G36)</f>
        <v>0</v>
      </c>
      <c r="I36" s="58">
        <f>IF(E36&gt;E35,1,0)+IF(F36&gt;F35,1,0)+IF(G36&gt;G35,1,0)</f>
        <v>0</v>
      </c>
      <c r="J36" s="58">
        <f>IF(I36&gt;I35,1,0)</f>
        <v>0</v>
      </c>
      <c r="K36" s="53"/>
      <c r="L36" s="56">
        <f ca="1">IF(OR(B6="",B10=""),"",B10)</f>
        <v>7</v>
      </c>
      <c r="M36" s="56"/>
      <c r="N36" s="56"/>
      <c r="O36" s="52"/>
      <c r="P36" s="52"/>
      <c r="Q36" s="52"/>
      <c r="R36" s="58">
        <f>SUM(O36:Q36)</f>
        <v>0</v>
      </c>
      <c r="S36" s="58">
        <f>IF(O36&gt;O35,1,0)+IF(P36&gt;P35,1,0)+IF(Q36&gt;Q35,1,0)</f>
        <v>0</v>
      </c>
      <c r="T36" s="58">
        <f>IF(S36&gt;S35,1,0)</f>
        <v>0</v>
      </c>
      <c r="U36" s="17"/>
      <c r="V36" s="56" t="str">
        <f ca="1">IF(OR(B8="",B14=""),"",B14)</f>
        <v/>
      </c>
      <c r="W36" s="56"/>
      <c r="X36" s="56"/>
      <c r="Y36" s="52"/>
      <c r="Z36" s="52"/>
      <c r="AA36" s="52"/>
      <c r="AB36" s="58">
        <f>SUM(Y36:AA36)</f>
        <v>0</v>
      </c>
      <c r="AC36" s="58">
        <f>IF(Y36&gt;Y35,1,0)+IF(Z36&gt;Z35,1,0)+IF(AA36&gt;AA35,1,0)</f>
        <v>0</v>
      </c>
      <c r="AD36" s="58">
        <f>IF(AC36&gt;AC35,1,0)</f>
        <v>0</v>
      </c>
      <c r="AE36" s="75"/>
    </row>
    <row r="38" spans="2:31" customFormat="1" ht="20.25">
      <c r="B38" s="69" t="s">
        <v>69</v>
      </c>
      <c r="C38" s="69"/>
      <c r="D38" s="69"/>
      <c r="E38" s="69"/>
      <c r="F38" s="69"/>
      <c r="G38" s="69"/>
      <c r="H38" s="51" t="s">
        <v>53</v>
      </c>
      <c r="I38" s="51"/>
      <c r="J38" s="52"/>
      <c r="K38" s="53"/>
      <c r="L38" s="70" t="s">
        <v>70</v>
      </c>
      <c r="M38" s="70"/>
      <c r="N38" s="70"/>
      <c r="O38" s="70"/>
      <c r="P38" s="70"/>
      <c r="Q38" s="70"/>
      <c r="R38" s="51" t="s">
        <v>53</v>
      </c>
      <c r="S38" s="51"/>
      <c r="T38" s="52"/>
      <c r="U38" s="17"/>
      <c r="V38" s="71" t="s">
        <v>71</v>
      </c>
      <c r="W38" s="71"/>
      <c r="X38" s="71"/>
      <c r="Y38" s="71"/>
      <c r="Z38" s="71"/>
      <c r="AA38" s="71"/>
      <c r="AB38" s="51" t="s">
        <v>53</v>
      </c>
      <c r="AC38" s="51"/>
      <c r="AD38" s="52"/>
      <c r="AE38" s="75"/>
    </row>
    <row r="39" spans="2:31" customFormat="1" ht="20.25">
      <c r="B39" s="56" t="s">
        <v>48</v>
      </c>
      <c r="C39" s="56"/>
      <c r="D39" s="56"/>
      <c r="E39" s="56" t="s">
        <v>56</v>
      </c>
      <c r="F39" s="56"/>
      <c r="G39" s="56"/>
      <c r="H39" s="57" t="s">
        <v>57</v>
      </c>
      <c r="I39" s="57" t="s">
        <v>58</v>
      </c>
      <c r="J39" s="57" t="s">
        <v>59</v>
      </c>
      <c r="K39" s="53"/>
      <c r="L39" s="56" t="s">
        <v>48</v>
      </c>
      <c r="M39" s="56"/>
      <c r="N39" s="56"/>
      <c r="O39" s="56" t="s">
        <v>56</v>
      </c>
      <c r="P39" s="56"/>
      <c r="Q39" s="56"/>
      <c r="R39" s="57" t="s">
        <v>57</v>
      </c>
      <c r="S39" s="57" t="s">
        <v>58</v>
      </c>
      <c r="T39" s="57" t="s">
        <v>59</v>
      </c>
      <c r="U39" s="17"/>
      <c r="V39" s="56" t="s">
        <v>48</v>
      </c>
      <c r="W39" s="56"/>
      <c r="X39" s="56"/>
      <c r="Y39" s="56" t="s">
        <v>56</v>
      </c>
      <c r="Z39" s="56"/>
      <c r="AA39" s="56"/>
      <c r="AB39" s="57" t="s">
        <v>57</v>
      </c>
      <c r="AC39" s="57" t="s">
        <v>58</v>
      </c>
      <c r="AD39" s="57" t="s">
        <v>59</v>
      </c>
      <c r="AE39" s="75"/>
    </row>
    <row r="40" spans="2:31" customFormat="1" ht="20.25">
      <c r="B40" s="56" t="str">
        <f ca="1">IF(OR(B4="",B14=""),"",B4)</f>
        <v/>
      </c>
      <c r="C40" s="56"/>
      <c r="D40" s="56"/>
      <c r="E40" s="52"/>
      <c r="F40" s="52"/>
      <c r="G40" s="52"/>
      <c r="H40" s="58">
        <f>SUM(E40:G40)</f>
        <v>0</v>
      </c>
      <c r="I40" s="58">
        <f>IF(E40&gt;E41,1,0)+IF(F40&gt;F41,1,0)+IF(G40&gt;G41,1,0)</f>
        <v>0</v>
      </c>
      <c r="J40" s="58">
        <f>IF(I40&gt;I41,1,0)</f>
        <v>0</v>
      </c>
      <c r="K40" s="53"/>
      <c r="L40" s="56">
        <f ca="1">IF(OR(B6="",B8=""),"",B6)</f>
        <v>18</v>
      </c>
      <c r="M40" s="56"/>
      <c r="N40" s="56"/>
      <c r="O40" s="52"/>
      <c r="P40" s="52"/>
      <c r="Q40" s="52"/>
      <c r="R40" s="58">
        <f>SUM(O40:Q40)</f>
        <v>0</v>
      </c>
      <c r="S40" s="58">
        <f>IF(O40&gt;O41,1,0)+IF(P40&gt;P41,1,0)+IF(Q40&gt;Q41,1,0)</f>
        <v>0</v>
      </c>
      <c r="T40" s="58">
        <f>IF(S40&gt;S41,1,0)</f>
        <v>0</v>
      </c>
      <c r="U40" s="17"/>
      <c r="V40" s="56" t="str">
        <f ca="1">IF(OR(B10="",B12=""),"",B10)</f>
        <v/>
      </c>
      <c r="W40" s="56"/>
      <c r="X40" s="56"/>
      <c r="Y40" s="52"/>
      <c r="Z40" s="52"/>
      <c r="AA40" s="52"/>
      <c r="AB40" s="58">
        <f>SUM(Y40:AA40)</f>
        <v>0</v>
      </c>
      <c r="AC40" s="58">
        <f>IF(Y40&gt;Y41,1,0)+IF(Z40&gt;Z41,1,0)+IF(AA40&gt;AA41,1,0)</f>
        <v>0</v>
      </c>
      <c r="AD40" s="58">
        <f>IF(AC40&gt;AC41,1,0)</f>
        <v>0</v>
      </c>
      <c r="AE40" s="75"/>
    </row>
    <row r="41" spans="2:31" customFormat="1" ht="20.25">
      <c r="B41" s="56" t="str">
        <f ca="1">IF(OR(B4="",B14=""),"",B14)</f>
        <v/>
      </c>
      <c r="C41" s="56"/>
      <c r="D41" s="56"/>
      <c r="E41" s="52"/>
      <c r="F41" s="52"/>
      <c r="G41" s="52"/>
      <c r="H41" s="58">
        <f>SUM(E41:G41)</f>
        <v>0</v>
      </c>
      <c r="I41" s="58">
        <f>IF(E41&gt;E40,1,0)+IF(F41&gt;F40,1,0)+IF(G41&gt;G40,1,0)</f>
        <v>0</v>
      </c>
      <c r="J41" s="58">
        <f>IF(I41&gt;I40,1,0)</f>
        <v>0</v>
      </c>
      <c r="K41" s="53"/>
      <c r="L41" s="56">
        <f ca="1">IF(OR(B6="",B8=""),"",B8)</f>
        <v>8</v>
      </c>
      <c r="M41" s="56"/>
      <c r="N41" s="56"/>
      <c r="O41" s="52"/>
      <c r="P41" s="52"/>
      <c r="Q41" s="52"/>
      <c r="R41" s="58">
        <f>SUM(O41:Q41)</f>
        <v>0</v>
      </c>
      <c r="S41" s="58">
        <f>IF(O41&gt;O40,1,0)+IF(P41&gt;P40,1,0)+IF(Q41&gt;Q40,1,0)</f>
        <v>0</v>
      </c>
      <c r="T41" s="58">
        <f>IF(S41&gt;S40,1,0)</f>
        <v>0</v>
      </c>
      <c r="U41" s="17"/>
      <c r="V41" s="56" t="str">
        <f ca="1">IF(OR(B10="",B12=""),"",B12)</f>
        <v/>
      </c>
      <c r="W41" s="56"/>
      <c r="X41" s="56"/>
      <c r="Y41" s="52"/>
      <c r="Z41" s="52"/>
      <c r="AA41" s="52"/>
      <c r="AB41" s="58">
        <f>SUM(Y41:AA41)</f>
        <v>0</v>
      </c>
      <c r="AC41" s="58">
        <f>IF(Y41&gt;Y40,1,0)+IF(Z41&gt;Z40,1,0)+IF(AA41&gt;AA40,1,0)</f>
        <v>0</v>
      </c>
      <c r="AD41" s="58">
        <f>IF(AC41&gt;AC40,1,0)</f>
        <v>0</v>
      </c>
      <c r="AE41" s="75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B18:G18"/>
    <mergeCell ref="H18:I18"/>
    <mergeCell ref="L18:Q18"/>
    <mergeCell ref="R18:S18"/>
    <mergeCell ref="V18:AA18"/>
    <mergeCell ref="AB18:AC18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AC10:AD11"/>
    <mergeCell ref="AE10:AE11"/>
    <mergeCell ref="C11:D11"/>
    <mergeCell ref="B12:B13"/>
    <mergeCell ref="C12:D12"/>
    <mergeCell ref="Q12:S13"/>
    <mergeCell ref="W12:X13"/>
    <mergeCell ref="Y12:Z13"/>
    <mergeCell ref="AA12:AB13"/>
    <mergeCell ref="AC12:AD13"/>
    <mergeCell ref="AA8:AB9"/>
    <mergeCell ref="AC8:AD9"/>
    <mergeCell ref="AE8:AE9"/>
    <mergeCell ref="C9:D9"/>
    <mergeCell ref="B10:B11"/>
    <mergeCell ref="C10:D10"/>
    <mergeCell ref="N10:P11"/>
    <mergeCell ref="W10:X11"/>
    <mergeCell ref="Y10:Z11"/>
    <mergeCell ref="AA10:AB11"/>
    <mergeCell ref="C7:D7"/>
    <mergeCell ref="B8:B9"/>
    <mergeCell ref="C8:D8"/>
    <mergeCell ref="K8:M9"/>
    <mergeCell ref="W8:X9"/>
    <mergeCell ref="Y8:Z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AA3:AB3"/>
    <mergeCell ref="AC3:AD3"/>
    <mergeCell ref="B4:B5"/>
    <mergeCell ref="C4:D4"/>
    <mergeCell ref="E4:G5"/>
    <mergeCell ref="W4:X5"/>
    <mergeCell ref="Y4:Z5"/>
    <mergeCell ref="AA4:AB5"/>
    <mergeCell ref="AC4:AD5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41"/>
  <sheetViews>
    <sheetView zoomScale="75" zoomScaleNormal="75" workbookViewId="0">
      <selection activeCell="B3" sqref="B3:D3"/>
    </sheetView>
  </sheetViews>
  <sheetFormatPr baseColWidth="10" defaultRowHeight="15"/>
  <cols>
    <col min="1" max="1" width="11.42578125" style="17" customWidth="1"/>
    <col min="2" max="2" width="9.42578125" style="17" customWidth="1"/>
    <col min="3" max="3" width="12.85546875" style="17" customWidth="1"/>
    <col min="4" max="4" width="14.5703125" style="17" customWidth="1"/>
    <col min="5" max="30" width="9.42578125" style="17" customWidth="1"/>
    <col min="31" max="31" width="14.5703125" style="72" customWidth="1"/>
    <col min="32" max="32" width="9.42578125" style="17" customWidth="1"/>
    <col min="33" max="34" width="20.28515625" style="18" customWidth="1"/>
    <col min="35" max="1024" width="11.42578125" style="17" customWidth="1"/>
  </cols>
  <sheetData>
    <row r="2" spans="2:34" customFormat="1" ht="45">
      <c r="B2" s="78" t="s">
        <v>82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2"/>
      <c r="AF2" s="17"/>
      <c r="AG2" s="18"/>
      <c r="AH2" s="18"/>
    </row>
    <row r="3" spans="2:34" customFormat="1" ht="26.25">
      <c r="B3" s="19" t="s">
        <v>48</v>
      </c>
      <c r="C3" s="19"/>
      <c r="D3" s="19"/>
      <c r="E3" s="20">
        <f ca="1">IF(B4="","",B4)</f>
        <v>1</v>
      </c>
      <c r="F3" s="20"/>
      <c r="G3" s="20"/>
      <c r="H3" s="20">
        <f ca="1">IF(B6="","",B6)</f>
        <v>11</v>
      </c>
      <c r="I3" s="20"/>
      <c r="J3" s="20"/>
      <c r="K3" s="20">
        <f ca="1">IF(B8="","",B8)</f>
        <v>10</v>
      </c>
      <c r="L3" s="20"/>
      <c r="M3" s="20"/>
      <c r="N3" s="20">
        <f ca="1">IF(B10="","",B10)</f>
        <v>5</v>
      </c>
      <c r="O3" s="20"/>
      <c r="P3" s="20"/>
      <c r="Q3" s="20" t="str">
        <f>IF(B12="","",B12)</f>
        <v/>
      </c>
      <c r="R3" s="20"/>
      <c r="S3" s="20"/>
      <c r="T3" s="20" t="str">
        <f>IF(B14="","",B14)</f>
        <v/>
      </c>
      <c r="U3" s="20"/>
      <c r="V3" s="20"/>
      <c r="W3" s="19" t="s">
        <v>49</v>
      </c>
      <c r="X3" s="19"/>
      <c r="Y3" s="19" t="s">
        <v>50</v>
      </c>
      <c r="Z3" s="19"/>
      <c r="AA3" s="19" t="s">
        <v>72</v>
      </c>
      <c r="AB3" s="19"/>
      <c r="AC3" s="19" t="s">
        <v>51</v>
      </c>
      <c r="AD3" s="19"/>
      <c r="AE3" s="73"/>
      <c r="AF3" s="17"/>
      <c r="AG3" s="17"/>
      <c r="AH3" s="17"/>
    </row>
    <row r="4" spans="2:34" customFormat="1" ht="21.75" customHeight="1">
      <c r="B4" s="15">
        <f ca="1">IF(Poules!J8="","",Poules!J8)</f>
        <v>1</v>
      </c>
      <c r="C4" s="6" t="str">
        <f ca="1">IF(B4="","",LOOKUP(B4,Equipes!$A:$A,Equipes!$B:$B))</f>
        <v>Alex</v>
      </c>
      <c r="D4" s="6"/>
      <c r="E4" s="82"/>
      <c r="F4" s="83"/>
      <c r="G4" s="84"/>
      <c r="H4" s="21" t="str">
        <f>E7</f>
        <v/>
      </c>
      <c r="I4" s="21" t="str">
        <f>F7</f>
        <v/>
      </c>
      <c r="J4" s="21" t="str">
        <f>G7</f>
        <v/>
      </c>
      <c r="K4" s="22" t="str">
        <f>E9</f>
        <v/>
      </c>
      <c r="L4" s="22" t="str">
        <f>F9</f>
        <v/>
      </c>
      <c r="M4" s="22" t="str">
        <f>G9</f>
        <v/>
      </c>
      <c r="N4" s="23" t="str">
        <f>E11</f>
        <v/>
      </c>
      <c r="O4" s="23" t="str">
        <f>F11</f>
        <v/>
      </c>
      <c r="P4" s="23" t="str">
        <f>G11</f>
        <v/>
      </c>
      <c r="Q4" s="24" t="str">
        <f>E13</f>
        <v/>
      </c>
      <c r="R4" s="24" t="str">
        <f>F13</f>
        <v/>
      </c>
      <c r="S4" s="24" t="str">
        <f>G13</f>
        <v/>
      </c>
      <c r="T4" s="25" t="str">
        <f>E15</f>
        <v/>
      </c>
      <c r="U4" s="25" t="str">
        <f>F15</f>
        <v/>
      </c>
      <c r="V4" s="25" t="str">
        <f>G15</f>
        <v/>
      </c>
      <c r="W4" s="26">
        <f ca="1">IF($B4="","",SUM(E4:V4)-SUM(E5:V5))</f>
        <v>0</v>
      </c>
      <c r="X4" s="26"/>
      <c r="Y4" s="26">
        <f ca="1">IF($B4="","",I20-I21+I25-I26+I30-I31+I35-I36+I40-I41)</f>
        <v>0</v>
      </c>
      <c r="Z4" s="26"/>
      <c r="AA4" s="26">
        <f ca="1">IF(B4="","",J20+J25+J30+J35+J40)</f>
        <v>0</v>
      </c>
      <c r="AB4" s="26"/>
      <c r="AC4" s="27" t="e">
        <f ca="1">IF($B4="","",_xlfn.RANK.EQ(AE4,$AE$4:$AE$14))</f>
        <v>#VALUE!</v>
      </c>
      <c r="AD4" s="27"/>
      <c r="AE4" s="74" t="str">
        <f ca="1">IF(AA4*100000+Y4*1000+W4+1000000=1000000,"",AA4*100000+Y4*1000+W4+1000000)</f>
        <v/>
      </c>
      <c r="AF4" s="17"/>
      <c r="AG4" s="17"/>
      <c r="AH4" s="17"/>
    </row>
    <row r="5" spans="2:34" customFormat="1" ht="21.75" customHeight="1">
      <c r="B5" s="15"/>
      <c r="C5" s="6" t="str">
        <f ca="1">IF(B4="","",LOOKUP(B4,Equipes!$A:$A,Equipes!$C:$C))</f>
        <v>Claire</v>
      </c>
      <c r="D5" s="6"/>
      <c r="E5" s="85"/>
      <c r="F5" s="86"/>
      <c r="G5" s="87"/>
      <c r="H5" s="21" t="str">
        <f>E6</f>
        <v/>
      </c>
      <c r="I5" s="21" t="str">
        <f>F6</f>
        <v/>
      </c>
      <c r="J5" s="21" t="str">
        <f>G6</f>
        <v/>
      </c>
      <c r="K5" s="22" t="str">
        <f>E8</f>
        <v/>
      </c>
      <c r="L5" s="22" t="str">
        <f>F8</f>
        <v/>
      </c>
      <c r="M5" s="22" t="str">
        <f>G8</f>
        <v/>
      </c>
      <c r="N5" s="23" t="str">
        <f>E10</f>
        <v/>
      </c>
      <c r="O5" s="23" t="str">
        <f>F10</f>
        <v/>
      </c>
      <c r="P5" s="23" t="str">
        <f>G10</f>
        <v/>
      </c>
      <c r="Q5" s="24" t="str">
        <f>E12</f>
        <v/>
      </c>
      <c r="R5" s="24" t="str">
        <f>F12</f>
        <v/>
      </c>
      <c r="S5" s="24" t="str">
        <f>G12</f>
        <v/>
      </c>
      <c r="T5" s="25" t="str">
        <f>E14</f>
        <v/>
      </c>
      <c r="U5" s="25" t="str">
        <f>F14</f>
        <v/>
      </c>
      <c r="V5" s="25" t="str">
        <f>G14</f>
        <v/>
      </c>
      <c r="W5" s="26"/>
      <c r="X5" s="26"/>
      <c r="Y5" s="26"/>
      <c r="Z5" s="26"/>
      <c r="AA5" s="26"/>
      <c r="AB5" s="26"/>
      <c r="AC5" s="27"/>
      <c r="AD5" s="27"/>
      <c r="AE5" s="74"/>
      <c r="AF5" s="17"/>
      <c r="AG5" s="17"/>
      <c r="AH5" s="17"/>
    </row>
    <row r="6" spans="2:34" customFormat="1" ht="21.75" customHeight="1">
      <c r="B6" s="15">
        <f ca="1">IF(Poules!J10="","",Poules!J10)</f>
        <v>11</v>
      </c>
      <c r="C6" s="6" t="str">
        <f ca="1">IF(B6="","",LOOKUP(B6,Equipes!$A:$A,Equipes!$B:$B))</f>
        <v>Romain</v>
      </c>
      <c r="D6" s="6"/>
      <c r="E6" s="28" t="str">
        <f>IF(E21="","",E21)</f>
        <v/>
      </c>
      <c r="F6" s="28" t="str">
        <f>IF(F21="","",F21)</f>
        <v/>
      </c>
      <c r="G6" s="28" t="str">
        <f>IF(G21="","",G21)</f>
        <v/>
      </c>
      <c r="H6" s="82"/>
      <c r="I6" s="83"/>
      <c r="J6" s="84"/>
      <c r="K6" s="29" t="str">
        <f>H9</f>
        <v/>
      </c>
      <c r="L6" s="29" t="str">
        <f>I9</f>
        <v/>
      </c>
      <c r="M6" s="29" t="str">
        <f>J9</f>
        <v/>
      </c>
      <c r="N6" s="30" t="str">
        <f>H11</f>
        <v/>
      </c>
      <c r="O6" s="30" t="str">
        <f>I11</f>
        <v/>
      </c>
      <c r="P6" s="30" t="str">
        <f>J11</f>
        <v/>
      </c>
      <c r="Q6" s="31" t="str">
        <f>H13</f>
        <v/>
      </c>
      <c r="R6" s="31" t="str">
        <f>I13</f>
        <v/>
      </c>
      <c r="S6" s="31" t="str">
        <f>J13</f>
        <v/>
      </c>
      <c r="T6" s="32" t="str">
        <f>H15</f>
        <v/>
      </c>
      <c r="U6" s="32" t="str">
        <f>I15</f>
        <v/>
      </c>
      <c r="V6" s="32" t="str">
        <f>J15</f>
        <v/>
      </c>
      <c r="W6" s="26">
        <f ca="1">IF(B6="","",SUM(E6:V6)-SUM(E7:V7))</f>
        <v>0</v>
      </c>
      <c r="X6" s="26"/>
      <c r="Y6" s="26">
        <f ca="1">IF(B6="","",I21-I20+S25-S26+S30-S31+S35-S36+S40-S41)</f>
        <v>0</v>
      </c>
      <c r="Z6" s="26"/>
      <c r="AA6" s="26">
        <f ca="1">IF(B6="","",J21+T25+T30+T35+T40)</f>
        <v>0</v>
      </c>
      <c r="AB6" s="26"/>
      <c r="AC6" s="27" t="e">
        <f ca="1">IF($B6="","",_xlfn.RANK.EQ(AE6,$AE$4:$AE$14))</f>
        <v>#VALUE!</v>
      </c>
      <c r="AD6" s="27"/>
      <c r="AE6" s="74" t="str">
        <f ca="1">IF(AA6*100000+Y6*1000+W6+1000000=1000000,"",AA6*100000+Y6*1000+W6+1000000)</f>
        <v/>
      </c>
      <c r="AF6" s="17"/>
      <c r="AG6" s="17"/>
      <c r="AH6" s="17"/>
    </row>
    <row r="7" spans="2:34" customFormat="1" ht="21.75" customHeight="1">
      <c r="B7" s="15"/>
      <c r="C7" s="6" t="str">
        <f ca="1">IF(B6="","",LOOKUP(B6,Equipes!$A:$A,Equipes!$C:$C))</f>
        <v>Caroline</v>
      </c>
      <c r="D7" s="6"/>
      <c r="E7" s="28" t="str">
        <f>IF(E20="","",E20)</f>
        <v/>
      </c>
      <c r="F7" s="28" t="str">
        <f>IF(F20="","",F20)</f>
        <v/>
      </c>
      <c r="G7" s="28" t="str">
        <f>IF(G20="","",G20)</f>
        <v/>
      </c>
      <c r="H7" s="85"/>
      <c r="I7" s="86"/>
      <c r="J7" s="87"/>
      <c r="K7" s="33" t="str">
        <f>H8</f>
        <v/>
      </c>
      <c r="L7" s="33" t="str">
        <f>I8</f>
        <v/>
      </c>
      <c r="M7" s="33" t="str">
        <f>J8</f>
        <v/>
      </c>
      <c r="N7" s="30" t="str">
        <f>H10</f>
        <v/>
      </c>
      <c r="O7" s="30" t="str">
        <f>I10</f>
        <v/>
      </c>
      <c r="P7" s="30" t="str">
        <f>J10</f>
        <v/>
      </c>
      <c r="Q7" s="31" t="str">
        <f>H12</f>
        <v/>
      </c>
      <c r="R7" s="31" t="str">
        <f>I12</f>
        <v/>
      </c>
      <c r="S7" s="31" t="str">
        <f>J12</f>
        <v/>
      </c>
      <c r="T7" s="32" t="str">
        <f>H14</f>
        <v/>
      </c>
      <c r="U7" s="32" t="str">
        <f>I14</f>
        <v/>
      </c>
      <c r="V7" s="32" t="str">
        <f>J14</f>
        <v/>
      </c>
      <c r="W7" s="26"/>
      <c r="X7" s="26"/>
      <c r="Y7" s="26"/>
      <c r="Z7" s="26"/>
      <c r="AA7" s="26"/>
      <c r="AB7" s="26"/>
      <c r="AC7" s="27"/>
      <c r="AD7" s="27"/>
      <c r="AE7" s="74"/>
      <c r="AF7" s="17"/>
      <c r="AG7" s="17"/>
      <c r="AH7" s="17"/>
    </row>
    <row r="8" spans="2:34" customFormat="1" ht="21.75" customHeight="1">
      <c r="B8" s="15">
        <f ca="1">IF(Poules!J12="","",Poules!J12)</f>
        <v>10</v>
      </c>
      <c r="C8" s="6" t="str">
        <f ca="1">IF(B8="","",LOOKUP(B8,Equipes!$A:$A,Equipes!$B:$B))</f>
        <v>Laurent Co</v>
      </c>
      <c r="D8" s="6"/>
      <c r="E8" s="22" t="str">
        <f>IF(E26="","",E26)</f>
        <v/>
      </c>
      <c r="F8" s="22" t="str">
        <f>IF(F26="","",F26)</f>
        <v/>
      </c>
      <c r="G8" s="22" t="str">
        <f>IF(G26="","",G26)</f>
        <v/>
      </c>
      <c r="H8" s="34" t="str">
        <f>IF(O41="","",O41)</f>
        <v/>
      </c>
      <c r="I8" s="34" t="str">
        <f>IF(P41="","",P41)</f>
        <v/>
      </c>
      <c r="J8" s="34" t="str">
        <f>IF(Q41="","",Q41)</f>
        <v/>
      </c>
      <c r="K8" s="82"/>
      <c r="L8" s="83"/>
      <c r="M8" s="84"/>
      <c r="N8" s="35" t="str">
        <f>K11</f>
        <v/>
      </c>
      <c r="O8" s="35" t="str">
        <f>L11</f>
        <v/>
      </c>
      <c r="P8" s="35" t="str">
        <f>M11</f>
        <v/>
      </c>
      <c r="Q8" s="36" t="str">
        <f>K13</f>
        <v/>
      </c>
      <c r="R8" s="36" t="str">
        <f>L13</f>
        <v/>
      </c>
      <c r="S8" s="36" t="str">
        <f>M13</f>
        <v/>
      </c>
      <c r="T8" s="37" t="str">
        <f>K15</f>
        <v/>
      </c>
      <c r="U8" s="37" t="str">
        <f>L15</f>
        <v/>
      </c>
      <c r="V8" s="37" t="str">
        <f>M15</f>
        <v/>
      </c>
      <c r="W8" s="26">
        <f ca="1">IF(B8="","",SUM(E8:V8)-SUM(E9:V9))</f>
        <v>0</v>
      </c>
      <c r="X8" s="26"/>
      <c r="Y8" s="26">
        <f ca="1">IF(B8="","",I26-I25+S20-S21+S41-S40+AC30-AC31+AC35-AC36)</f>
        <v>0</v>
      </c>
      <c r="Z8" s="26"/>
      <c r="AA8" s="26">
        <f ca="1">IF(B8="","",J26+T20+T41+AD30+AD35)</f>
        <v>0</v>
      </c>
      <c r="AB8" s="26"/>
      <c r="AC8" s="27" t="e">
        <f ca="1">IF($B8="","",_xlfn.RANK.EQ(AE8,$AE$4:$AE$14))</f>
        <v>#VALUE!</v>
      </c>
      <c r="AD8" s="27"/>
      <c r="AE8" s="74" t="str">
        <f ca="1">IF(AA8*100000+Y8*1000+W8+1000000=1000000,"",AA8*100000+Y8*1000+W8+1000000)</f>
        <v/>
      </c>
      <c r="AF8" s="17"/>
      <c r="AG8" s="17"/>
      <c r="AH8" s="17"/>
    </row>
    <row r="9" spans="2:34" customFormat="1" ht="21.75" customHeight="1">
      <c r="B9" s="15"/>
      <c r="C9" s="6" t="str">
        <f ca="1">IF(B8="","",LOOKUP(B8,Equipes!$A:$A,Equipes!$C:$C))</f>
        <v>Coralie</v>
      </c>
      <c r="D9" s="6"/>
      <c r="E9" s="22" t="str">
        <f>IF(E25="","",E25)</f>
        <v/>
      </c>
      <c r="F9" s="22" t="str">
        <f>IF(F25="","",F25)</f>
        <v/>
      </c>
      <c r="G9" s="22" t="str">
        <f>IF(G25="","",G25)</f>
        <v/>
      </c>
      <c r="H9" s="34" t="str">
        <f>IF(O40="","",O40)</f>
        <v/>
      </c>
      <c r="I9" s="34" t="str">
        <f>IF(P40="","",P40)</f>
        <v/>
      </c>
      <c r="J9" s="34" t="str">
        <f>IF(Q40="","",Q40)</f>
        <v/>
      </c>
      <c r="K9" s="85"/>
      <c r="L9" s="86"/>
      <c r="M9" s="87"/>
      <c r="N9" s="38" t="str">
        <f>K10</f>
        <v/>
      </c>
      <c r="O9" s="38" t="str">
        <f>L10</f>
        <v/>
      </c>
      <c r="P9" s="38" t="str">
        <f>M10</f>
        <v/>
      </c>
      <c r="Q9" s="36" t="str">
        <f>K12</f>
        <v/>
      </c>
      <c r="R9" s="36" t="str">
        <f>L12</f>
        <v/>
      </c>
      <c r="S9" s="36" t="str">
        <f>M12</f>
        <v/>
      </c>
      <c r="T9" s="37" t="str">
        <f>K14</f>
        <v/>
      </c>
      <c r="U9" s="37" t="str">
        <f>L14</f>
        <v/>
      </c>
      <c r="V9" s="37" t="str">
        <f>M14</f>
        <v/>
      </c>
      <c r="W9" s="26"/>
      <c r="X9" s="26"/>
      <c r="Y9" s="26"/>
      <c r="Z9" s="26"/>
      <c r="AA9" s="26"/>
      <c r="AB9" s="26"/>
      <c r="AC9" s="27"/>
      <c r="AD9" s="27"/>
      <c r="AE9" s="74"/>
      <c r="AF9" s="17"/>
      <c r="AG9" s="17"/>
      <c r="AH9" s="17"/>
    </row>
    <row r="10" spans="2:34" customFormat="1" ht="21.75" customHeight="1">
      <c r="B10" s="15">
        <f ca="1">IF(Poules!J14="","",Poules!J14)</f>
        <v>5</v>
      </c>
      <c r="C10" s="6" t="str">
        <f ca="1">IF(B10="","",LOOKUP(B10,Equipes!$A:$A,Equipes!$B:$B))</f>
        <v>Matthias</v>
      </c>
      <c r="D10" s="6"/>
      <c r="E10" s="23" t="str">
        <f>IF(E31="","",E31)</f>
        <v/>
      </c>
      <c r="F10" s="23" t="str">
        <f>IF(F31="","",F31)</f>
        <v/>
      </c>
      <c r="G10" s="23" t="str">
        <f>IF(G31="","",G31)</f>
        <v/>
      </c>
      <c r="H10" s="30" t="str">
        <f>IF(O36="","",O36)</f>
        <v/>
      </c>
      <c r="I10" s="30" t="str">
        <f>IF(P36="","",P36)</f>
        <v/>
      </c>
      <c r="J10" s="30" t="str">
        <f>IF(Q36="","",Q36)</f>
        <v/>
      </c>
      <c r="K10" s="39" t="str">
        <f>IF(O21="","",O21)</f>
        <v/>
      </c>
      <c r="L10" s="39" t="str">
        <f>IF(P21="","",P21)</f>
        <v/>
      </c>
      <c r="M10" s="39" t="str">
        <f>IF(Q21="","",Q21)</f>
        <v/>
      </c>
      <c r="N10" s="82"/>
      <c r="O10" s="83"/>
      <c r="P10" s="84"/>
      <c r="Q10" s="40" t="str">
        <f>N13</f>
        <v/>
      </c>
      <c r="R10" s="40" t="str">
        <f>O13</f>
        <v/>
      </c>
      <c r="S10" s="40" t="str">
        <f>P13</f>
        <v/>
      </c>
      <c r="T10" s="41" t="str">
        <f>N15</f>
        <v/>
      </c>
      <c r="U10" s="41" t="str">
        <f>O15</f>
        <v/>
      </c>
      <c r="V10" s="41" t="str">
        <f>P15</f>
        <v/>
      </c>
      <c r="W10" s="26">
        <f ca="1">IF(B10="","",SUM(E10:V10)-SUM(E11:V11))</f>
        <v>0</v>
      </c>
      <c r="X10" s="26"/>
      <c r="Y10" s="26">
        <f ca="1">IF(B10="","",I31-I30+S21-S20+S36-S35+AC25-AC26+AC40-AC41)</f>
        <v>0</v>
      </c>
      <c r="Z10" s="26"/>
      <c r="AA10" s="26">
        <f ca="1">IF(B10="","",J31+T21+T36+AD25+AD40)</f>
        <v>0</v>
      </c>
      <c r="AB10" s="26"/>
      <c r="AC10" s="27" t="e">
        <f ca="1">IF($B10="","",_xlfn.RANK.EQ(AE10,$AE$4:$AE$14))</f>
        <v>#VALUE!</v>
      </c>
      <c r="AD10" s="27"/>
      <c r="AE10" s="74" t="str">
        <f ca="1">IF(AA10*100000+Y10*1000+W10+1000000=1000000,"",AA10*100000+Y10*1000+W10+1000000)</f>
        <v/>
      </c>
      <c r="AF10" s="17"/>
      <c r="AG10" s="17"/>
      <c r="AH10" s="17"/>
    </row>
    <row r="11" spans="2:34" customFormat="1" ht="21.75" customHeight="1">
      <c r="B11" s="15"/>
      <c r="C11" s="6" t="str">
        <f ca="1">IF(B10="","",LOOKUP(B10,Equipes!$A:$A,Equipes!$C:$C))</f>
        <v>Séverine</v>
      </c>
      <c r="D11" s="6"/>
      <c r="E11" s="23" t="str">
        <f>IF(E30="","",E30)</f>
        <v/>
      </c>
      <c r="F11" s="23" t="str">
        <f>IF(F30="","",F30)</f>
        <v/>
      </c>
      <c r="G11" s="23" t="str">
        <f>IF(G30="","",G30)</f>
        <v/>
      </c>
      <c r="H11" s="30" t="str">
        <f>IF(O35="","",O35)</f>
        <v/>
      </c>
      <c r="I11" s="30" t="str">
        <f>IF(P35="","",P35)</f>
        <v/>
      </c>
      <c r="J11" s="30" t="str">
        <f>IF(Q35="","",Q35)</f>
        <v/>
      </c>
      <c r="K11" s="42" t="str">
        <f>IF(O20="","",O20)</f>
        <v/>
      </c>
      <c r="L11" s="42" t="str">
        <f>IF(P20="","",P20)</f>
        <v/>
      </c>
      <c r="M11" s="42" t="str">
        <f>IF(Q20="","",Q20)</f>
        <v/>
      </c>
      <c r="N11" s="85"/>
      <c r="O11" s="86"/>
      <c r="P11" s="87"/>
      <c r="Q11" s="40" t="str">
        <f>N12</f>
        <v/>
      </c>
      <c r="R11" s="40" t="str">
        <f>O12</f>
        <v/>
      </c>
      <c r="S11" s="40" t="str">
        <f>P12</f>
        <v/>
      </c>
      <c r="T11" s="41" t="str">
        <f>N14</f>
        <v/>
      </c>
      <c r="U11" s="41" t="str">
        <f>O14</f>
        <v/>
      </c>
      <c r="V11" s="41" t="str">
        <f>P14</f>
        <v/>
      </c>
      <c r="W11" s="26"/>
      <c r="X11" s="26"/>
      <c r="Y11" s="26"/>
      <c r="Z11" s="26"/>
      <c r="AA11" s="26"/>
      <c r="AB11" s="26"/>
      <c r="AC11" s="27"/>
      <c r="AD11" s="27"/>
      <c r="AE11" s="74"/>
      <c r="AF11" s="17"/>
      <c r="AG11" s="17"/>
      <c r="AH11" s="17"/>
    </row>
    <row r="12" spans="2:34" customFormat="1" ht="21.75" customHeight="1">
      <c r="B12" s="15" t="str">
        <f>IF(Poules!J16="","",Poules!J16)</f>
        <v/>
      </c>
      <c r="C12" s="6" t="str">
        <f>IF(B12="","",LOOKUP(B12,Equipes!$A:$A,Equipes!$B:$B))</f>
        <v/>
      </c>
      <c r="D12" s="6"/>
      <c r="E12" s="24" t="str">
        <f>IF(E36="","",E36)</f>
        <v/>
      </c>
      <c r="F12" s="24" t="str">
        <f>IF(F36="","",F36)</f>
        <v/>
      </c>
      <c r="G12" s="24" t="str">
        <f>IF(G36="","",G36)</f>
        <v/>
      </c>
      <c r="H12" s="31" t="str">
        <f>IF(O26="","",O26)</f>
        <v/>
      </c>
      <c r="I12" s="31" t="str">
        <f>IF(P26="","",P26)</f>
        <v/>
      </c>
      <c r="J12" s="31" t="str">
        <f>IF(Q26="","",Q26)</f>
        <v/>
      </c>
      <c r="K12" s="36" t="str">
        <f>IF(Y31="","",Y31)</f>
        <v/>
      </c>
      <c r="L12" s="36" t="str">
        <f>IF(Z31="","",Z31)</f>
        <v/>
      </c>
      <c r="M12" s="36" t="str">
        <f>IF(AA31="","",AA31)</f>
        <v/>
      </c>
      <c r="N12" s="40" t="str">
        <f>IF(Y41="","",Y41)</f>
        <v/>
      </c>
      <c r="O12" s="40" t="str">
        <f>IF(Z41="","",Z41)</f>
        <v/>
      </c>
      <c r="P12" s="40" t="str">
        <f>IF(AA41="","",AA41)</f>
        <v/>
      </c>
      <c r="Q12" s="82"/>
      <c r="R12" s="83"/>
      <c r="S12" s="84"/>
      <c r="T12" s="43" t="str">
        <f>Q15</f>
        <v/>
      </c>
      <c r="U12" s="43" t="str">
        <f>R15</f>
        <v/>
      </c>
      <c r="V12" s="43" t="str">
        <f>S15</f>
        <v/>
      </c>
      <c r="W12" s="26" t="str">
        <f>IF(B12="","",SUM(E12:V12)-SUM(E13:V13))</f>
        <v/>
      </c>
      <c r="X12" s="26"/>
      <c r="Y12" s="26" t="str">
        <f>IF(B12="","",I36-I35+S26-S25+AC20-AC21+AC31-AC30+AC41-AC40)</f>
        <v/>
      </c>
      <c r="Z12" s="26"/>
      <c r="AA12" s="26" t="str">
        <f>IF(B12="","",J36+T26+AD20+AD31+AD41)</f>
        <v/>
      </c>
      <c r="AB12" s="26"/>
      <c r="AC12" s="27" t="str">
        <f>IF($B12="","",_xlfn.RANK.EQ(AE12,$AE$4:$AE$14))</f>
        <v/>
      </c>
      <c r="AD12" s="27"/>
      <c r="AE12" s="74" t="e">
        <f>IF(AA12*100000+Y12*1000+W12+1000000=1000000,"",AA12*100000+Y12*1000+W12+1000000)</f>
        <v>#VALUE!</v>
      </c>
      <c r="AF12" s="17"/>
      <c r="AG12" s="17"/>
      <c r="AH12" s="17"/>
    </row>
    <row r="13" spans="2:34" customFormat="1" ht="21.75" customHeight="1">
      <c r="B13" s="15"/>
      <c r="C13" s="6" t="str">
        <f>IF(B12="","",LOOKUP(B12,Equipes!$A:$A,Equipes!$C:$C))</f>
        <v/>
      </c>
      <c r="D13" s="6"/>
      <c r="E13" s="24" t="str">
        <f>IF(E35="","",E35)</f>
        <v/>
      </c>
      <c r="F13" s="24" t="str">
        <f>IF(F35="","",F35)</f>
        <v/>
      </c>
      <c r="G13" s="24" t="str">
        <f>IF(G35="","",G35)</f>
        <v/>
      </c>
      <c r="H13" s="31" t="str">
        <f>IF(O25="","",O25)</f>
        <v/>
      </c>
      <c r="I13" s="31" t="str">
        <f>IF(P25="","",P25)</f>
        <v/>
      </c>
      <c r="J13" s="31" t="str">
        <f>IF(Q25="","",Q25)</f>
        <v/>
      </c>
      <c r="K13" s="36" t="str">
        <f>IF(Y30="","",Y30)</f>
        <v/>
      </c>
      <c r="L13" s="36" t="str">
        <f>IF(Z30="","",Z30)</f>
        <v/>
      </c>
      <c r="M13" s="36" t="str">
        <f>IF(AA30="","",AA30)</f>
        <v/>
      </c>
      <c r="N13" s="40" t="str">
        <f>IF(Y40="","",Y40)</f>
        <v/>
      </c>
      <c r="O13" s="40" t="str">
        <f>IF(Z40="","",Z40)</f>
        <v/>
      </c>
      <c r="P13" s="40" t="str">
        <f>IF(AA40="","",AA40)</f>
        <v/>
      </c>
      <c r="Q13" s="85"/>
      <c r="R13" s="86"/>
      <c r="S13" s="87"/>
      <c r="T13" s="43" t="str">
        <f>Q14</f>
        <v/>
      </c>
      <c r="U13" s="43" t="str">
        <f>R14</f>
        <v/>
      </c>
      <c r="V13" s="43" t="str">
        <f>S14</f>
        <v/>
      </c>
      <c r="W13" s="26"/>
      <c r="X13" s="26"/>
      <c r="Y13" s="26"/>
      <c r="Z13" s="26"/>
      <c r="AA13" s="26"/>
      <c r="AB13" s="26"/>
      <c r="AC13" s="27"/>
      <c r="AD13" s="27"/>
      <c r="AE13" s="74"/>
      <c r="AF13" s="17"/>
      <c r="AG13" s="17"/>
      <c r="AH13" s="17"/>
    </row>
    <row r="14" spans="2:34" customFormat="1" ht="21.75" customHeight="1">
      <c r="B14" s="15" t="str">
        <f>IF(Poules!A18="","",Poules!A18)</f>
        <v/>
      </c>
      <c r="C14" s="6" t="str">
        <f>IF(B14="","",LOOKUP(B14,Equipes!$A:$A,Equipes!$B:$B))</f>
        <v/>
      </c>
      <c r="D14" s="6"/>
      <c r="E14" s="44" t="str">
        <f>IF(E41="","",E41)</f>
        <v/>
      </c>
      <c r="F14" s="44" t="str">
        <f>IF(F41="","",F41)</f>
        <v/>
      </c>
      <c r="G14" s="44" t="str">
        <f>IF(G41="","",G41)</f>
        <v/>
      </c>
      <c r="H14" s="45" t="str">
        <f>IF(O31="","",O31)</f>
        <v/>
      </c>
      <c r="I14" s="45" t="str">
        <f>IF(P31="","",P31)</f>
        <v/>
      </c>
      <c r="J14" s="45" t="str">
        <f>IF(Q31="","",Q31)</f>
        <v/>
      </c>
      <c r="K14" s="46" t="str">
        <f>IF(Y36="","",Y36)</f>
        <v/>
      </c>
      <c r="L14" s="46" t="str">
        <f>IF(Z36="","",Z36)</f>
        <v/>
      </c>
      <c r="M14" s="46" t="str">
        <f>IF(AA36="","",AA36)</f>
        <v/>
      </c>
      <c r="N14" s="47" t="str">
        <f>IF(Y26="","",Y26)</f>
        <v/>
      </c>
      <c r="O14" s="47" t="str">
        <f>IF(Z26="","",Z26)</f>
        <v/>
      </c>
      <c r="P14" s="47" t="str">
        <f>IF(AA26="","",AA26)</f>
        <v/>
      </c>
      <c r="Q14" s="48" t="str">
        <f>IF(Y21="","",Y21)</f>
        <v/>
      </c>
      <c r="R14" s="48" t="str">
        <f>IF(Z21="","",Z21)</f>
        <v/>
      </c>
      <c r="S14" s="48" t="str">
        <f>IF(AA21="","",AA21)</f>
        <v/>
      </c>
      <c r="T14" s="49"/>
      <c r="U14" s="49"/>
      <c r="V14" s="49"/>
      <c r="W14" s="26" t="str">
        <f>IF(B14="","",SUM(E14:V14)-SUM(E15:V15))</f>
        <v/>
      </c>
      <c r="X14" s="26"/>
      <c r="Y14" s="26" t="str">
        <f>IF(B14="","",I41-I40+S31-S30+AC21-AC20+AC26-AC25+AC36-AC35)</f>
        <v/>
      </c>
      <c r="Z14" s="26"/>
      <c r="AA14" s="26" t="str">
        <f>IF(B14="","",J41+T31+AD21+AD26+AD36)</f>
        <v/>
      </c>
      <c r="AB14" s="26"/>
      <c r="AC14" s="27" t="str">
        <f>IF($B14="","",_xlfn.RANK.EQ(AE14,$AE$4:$AE$14))</f>
        <v/>
      </c>
      <c r="AD14" s="27"/>
      <c r="AE14" s="74" t="e">
        <f>IF(AA14*100000+Y14*1000+W14+1000000=1000000,"",AA14*100000+Y14*1000+W14+1000000)</f>
        <v>#VALUE!</v>
      </c>
      <c r="AF14" s="17"/>
      <c r="AG14" s="17"/>
      <c r="AH14" s="17"/>
    </row>
    <row r="15" spans="2:34" customFormat="1" ht="21.75" customHeight="1">
      <c r="B15" s="15"/>
      <c r="C15" s="6" t="str">
        <f>IF(B14="","",LOOKUP(B14,Equipes!$A:$A,Equipes!$C:$C))</f>
        <v/>
      </c>
      <c r="D15" s="6"/>
      <c r="E15" s="44" t="str">
        <f>IF(E40="","",E40)</f>
        <v/>
      </c>
      <c r="F15" s="44" t="str">
        <f>IF(F40="","",F40)</f>
        <v/>
      </c>
      <c r="G15" s="44" t="str">
        <f>IF(G40="","",G40)</f>
        <v/>
      </c>
      <c r="H15" s="45" t="str">
        <f>IF(O30="","",O30)</f>
        <v/>
      </c>
      <c r="I15" s="45" t="str">
        <f>IF(P30="","",P30)</f>
        <v/>
      </c>
      <c r="J15" s="45" t="str">
        <f>IF(Q30="","",Q30)</f>
        <v/>
      </c>
      <c r="K15" s="46" t="str">
        <f>IF(Y35="","",Y35)</f>
        <v/>
      </c>
      <c r="L15" s="46" t="str">
        <f>IF(Z35="","",Z35)</f>
        <v/>
      </c>
      <c r="M15" s="46" t="str">
        <f>IF(AA35="","",AA35)</f>
        <v/>
      </c>
      <c r="N15" s="47" t="str">
        <f>IF(Y25="","",Y25)</f>
        <v/>
      </c>
      <c r="O15" s="47" t="str">
        <f>IF(Z25="","",Z25)</f>
        <v/>
      </c>
      <c r="P15" s="47" t="str">
        <f>IF(AA25="","",AA25)</f>
        <v/>
      </c>
      <c r="Q15" s="48" t="str">
        <f>IF(Y20="","",Y20)</f>
        <v/>
      </c>
      <c r="R15" s="48" t="str">
        <f>IF(Z20="","",Z20)</f>
        <v/>
      </c>
      <c r="S15" s="48" t="str">
        <f>IF(AA20="","",AA20)</f>
        <v/>
      </c>
      <c r="T15" s="49"/>
      <c r="U15" s="49"/>
      <c r="V15" s="49"/>
      <c r="W15" s="26"/>
      <c r="X15" s="26"/>
      <c r="Y15" s="26"/>
      <c r="Z15" s="26"/>
      <c r="AA15" s="26"/>
      <c r="AB15" s="26"/>
      <c r="AC15" s="27"/>
      <c r="AD15" s="27"/>
      <c r="AE15" s="74"/>
      <c r="AF15" s="17"/>
      <c r="AG15" s="17"/>
      <c r="AH15" s="17"/>
    </row>
    <row r="18" spans="2:31" customFormat="1" ht="20.25">
      <c r="B18" s="50" t="s">
        <v>52</v>
      </c>
      <c r="C18" s="50"/>
      <c r="D18" s="50"/>
      <c r="E18" s="50"/>
      <c r="F18" s="50"/>
      <c r="G18" s="50"/>
      <c r="H18" s="51" t="s">
        <v>53</v>
      </c>
      <c r="I18" s="51"/>
      <c r="J18" s="52"/>
      <c r="K18" s="53"/>
      <c r="L18" s="54" t="s">
        <v>54</v>
      </c>
      <c r="M18" s="54"/>
      <c r="N18" s="54"/>
      <c r="O18" s="54"/>
      <c r="P18" s="54"/>
      <c r="Q18" s="54"/>
      <c r="R18" s="51" t="s">
        <v>53</v>
      </c>
      <c r="S18" s="51"/>
      <c r="T18" s="52"/>
      <c r="U18" s="17"/>
      <c r="V18" s="55" t="s">
        <v>55</v>
      </c>
      <c r="W18" s="55"/>
      <c r="X18" s="55"/>
      <c r="Y18" s="55"/>
      <c r="Z18" s="55"/>
      <c r="AA18" s="55"/>
      <c r="AB18" s="51" t="s">
        <v>53</v>
      </c>
      <c r="AC18" s="51"/>
      <c r="AD18" s="52"/>
      <c r="AE18" s="75"/>
    </row>
    <row r="19" spans="2:31" customFormat="1" ht="20.25">
      <c r="B19" s="56" t="s">
        <v>48</v>
      </c>
      <c r="C19" s="56"/>
      <c r="D19" s="56"/>
      <c r="E19" s="56" t="s">
        <v>56</v>
      </c>
      <c r="F19" s="56"/>
      <c r="G19" s="56"/>
      <c r="H19" s="57" t="s">
        <v>57</v>
      </c>
      <c r="I19" s="57" t="s">
        <v>58</v>
      </c>
      <c r="J19" s="57" t="s">
        <v>59</v>
      </c>
      <c r="K19" s="53"/>
      <c r="L19" s="56" t="s">
        <v>48</v>
      </c>
      <c r="M19" s="56"/>
      <c r="N19" s="56"/>
      <c r="O19" s="56" t="s">
        <v>56</v>
      </c>
      <c r="P19" s="56"/>
      <c r="Q19" s="56"/>
      <c r="R19" s="57" t="s">
        <v>57</v>
      </c>
      <c r="S19" s="57" t="s">
        <v>58</v>
      </c>
      <c r="T19" s="57" t="s">
        <v>59</v>
      </c>
      <c r="U19" s="17"/>
      <c r="V19" s="56" t="s">
        <v>48</v>
      </c>
      <c r="W19" s="56"/>
      <c r="X19" s="56"/>
      <c r="Y19" s="56" t="s">
        <v>56</v>
      </c>
      <c r="Z19" s="56"/>
      <c r="AA19" s="56"/>
      <c r="AB19" s="57" t="s">
        <v>57</v>
      </c>
      <c r="AC19" s="57" t="s">
        <v>58</v>
      </c>
      <c r="AD19" s="57" t="s">
        <v>59</v>
      </c>
      <c r="AE19" s="75"/>
    </row>
    <row r="20" spans="2:31" customFormat="1" ht="20.25">
      <c r="B20" s="56">
        <f ca="1">IF(OR(B4="",B6=""),"",B4)</f>
        <v>1</v>
      </c>
      <c r="C20" s="56"/>
      <c r="D20" s="56"/>
      <c r="E20" s="52"/>
      <c r="F20" s="52"/>
      <c r="G20" s="52"/>
      <c r="H20" s="58">
        <f>SUM(E20:G20)</f>
        <v>0</v>
      </c>
      <c r="I20" s="58">
        <f>IF(E20&gt;E21,1,0)+IF(F20&gt;F21,1,0)+IF(G20&gt;G21,1,0)</f>
        <v>0</v>
      </c>
      <c r="J20" s="58">
        <f>IF(I20&gt;I21,1,0)</f>
        <v>0</v>
      </c>
      <c r="K20" s="53"/>
      <c r="L20" s="56">
        <f ca="1">IF(OR(B8="",B10=""),"",B8)</f>
        <v>10</v>
      </c>
      <c r="M20" s="56"/>
      <c r="N20" s="56"/>
      <c r="O20" s="52"/>
      <c r="P20" s="52"/>
      <c r="Q20" s="52"/>
      <c r="R20" s="58">
        <f>SUM(O20:Q20)</f>
        <v>0</v>
      </c>
      <c r="S20" s="58">
        <f>IF(O20&gt;O21,1,0)+IF(P20&gt;P21,1,0)+IF(Q20&gt;Q21,1,0)</f>
        <v>0</v>
      </c>
      <c r="T20" s="58">
        <f>IF(S20&gt;S21,1,0)</f>
        <v>0</v>
      </c>
      <c r="U20" s="17"/>
      <c r="V20" s="56" t="str">
        <f>IF(OR(B12="",B14=""),"",B12)</f>
        <v/>
      </c>
      <c r="W20" s="56"/>
      <c r="X20" s="56"/>
      <c r="Y20" s="52"/>
      <c r="Z20" s="52"/>
      <c r="AA20" s="52"/>
      <c r="AB20" s="58">
        <f>SUM(Y20:AA20)</f>
        <v>0</v>
      </c>
      <c r="AC20" s="58">
        <f>IF(Y20&gt;Y21,1,0)+IF(Z20&gt;Z21,1,0)+IF(AA20&gt;AA21,1,0)</f>
        <v>0</v>
      </c>
      <c r="AD20" s="58">
        <f>IF(AC20&gt;AC21,1,0)</f>
        <v>0</v>
      </c>
      <c r="AE20" s="75"/>
    </row>
    <row r="21" spans="2:31" customFormat="1" ht="20.25">
      <c r="B21" s="56">
        <f ca="1">IF(OR(B4="",B6=""),"",B6)</f>
        <v>11</v>
      </c>
      <c r="C21" s="56"/>
      <c r="D21" s="56"/>
      <c r="E21" s="52"/>
      <c r="F21" s="52"/>
      <c r="G21" s="52"/>
      <c r="H21" s="58">
        <f>SUM(E21:G21)</f>
        <v>0</v>
      </c>
      <c r="I21" s="58">
        <f>IF(E21&gt;E20,1,0)+IF(F21&gt;F20,1,0)+IF(G21&gt;G20,1,0)</f>
        <v>0</v>
      </c>
      <c r="J21" s="58">
        <f>IF(I21&gt;I20,1,0)</f>
        <v>0</v>
      </c>
      <c r="K21" s="53"/>
      <c r="L21" s="56">
        <f ca="1">IF(OR(B10="",B8=""),"",B10)</f>
        <v>5</v>
      </c>
      <c r="M21" s="56"/>
      <c r="N21" s="56"/>
      <c r="O21" s="52"/>
      <c r="P21" s="52"/>
      <c r="Q21" s="52"/>
      <c r="R21" s="58">
        <f>SUM(O21:Q21)</f>
        <v>0</v>
      </c>
      <c r="S21" s="58">
        <f>IF(O21&gt;O20,1,0)+IF(P21&gt;P20,1,0)+IF(Q21&gt;Q20,1,0)</f>
        <v>0</v>
      </c>
      <c r="T21" s="58">
        <f>IF(S21&gt;S20,1,0)</f>
        <v>0</v>
      </c>
      <c r="U21" s="17"/>
      <c r="V21" s="56" t="str">
        <f>IF(OR(B12="",B14=""),"",B14)</f>
        <v/>
      </c>
      <c r="W21" s="56"/>
      <c r="X21" s="56"/>
      <c r="Y21" s="52"/>
      <c r="Z21" s="52"/>
      <c r="AA21" s="52"/>
      <c r="AB21" s="58">
        <f>SUM(Y21:AA21)</f>
        <v>0</v>
      </c>
      <c r="AC21" s="58">
        <f>IF(Y21&gt;Y20,1,0)+IF(Z21&gt;Z20,1,0)+IF(AA21&gt;AA20,1,0)</f>
        <v>0</v>
      </c>
      <c r="AD21" s="58">
        <f>IF(AC21&gt;AC20,1,0)</f>
        <v>0</v>
      </c>
      <c r="AE21" s="75"/>
    </row>
    <row r="22" spans="2:31" customFormat="1" ht="15.75" customHeight="1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75"/>
    </row>
    <row r="23" spans="2:31" customFormat="1" ht="20.25">
      <c r="B23" s="59" t="s">
        <v>60</v>
      </c>
      <c r="C23" s="59"/>
      <c r="D23" s="59"/>
      <c r="E23" s="59"/>
      <c r="F23" s="59"/>
      <c r="G23" s="59"/>
      <c r="H23" s="51" t="s">
        <v>53</v>
      </c>
      <c r="I23" s="51"/>
      <c r="J23" s="52"/>
      <c r="K23" s="53"/>
      <c r="L23" s="60" t="s">
        <v>61</v>
      </c>
      <c r="M23" s="60"/>
      <c r="N23" s="60"/>
      <c r="O23" s="60"/>
      <c r="P23" s="60"/>
      <c r="Q23" s="60"/>
      <c r="R23" s="51" t="s">
        <v>53</v>
      </c>
      <c r="S23" s="51"/>
      <c r="T23" s="52"/>
      <c r="U23" s="17"/>
      <c r="V23" s="61" t="s">
        <v>62</v>
      </c>
      <c r="W23" s="61"/>
      <c r="X23" s="61"/>
      <c r="Y23" s="61"/>
      <c r="Z23" s="61"/>
      <c r="AA23" s="61"/>
      <c r="AB23" s="51" t="s">
        <v>53</v>
      </c>
      <c r="AC23" s="51"/>
      <c r="AD23" s="52"/>
      <c r="AE23" s="75"/>
    </row>
    <row r="24" spans="2:31" customFormat="1" ht="20.25">
      <c r="B24" s="56" t="s">
        <v>48</v>
      </c>
      <c r="C24" s="56"/>
      <c r="D24" s="56"/>
      <c r="E24" s="56" t="s">
        <v>56</v>
      </c>
      <c r="F24" s="56"/>
      <c r="G24" s="56"/>
      <c r="H24" s="57" t="s">
        <v>57</v>
      </c>
      <c r="I24" s="57" t="s">
        <v>58</v>
      </c>
      <c r="J24" s="57" t="s">
        <v>59</v>
      </c>
      <c r="K24" s="53"/>
      <c r="L24" s="56" t="s">
        <v>48</v>
      </c>
      <c r="M24" s="56"/>
      <c r="N24" s="56"/>
      <c r="O24" s="56" t="s">
        <v>56</v>
      </c>
      <c r="P24" s="56"/>
      <c r="Q24" s="56"/>
      <c r="R24" s="57" t="s">
        <v>57</v>
      </c>
      <c r="S24" s="57" t="s">
        <v>58</v>
      </c>
      <c r="T24" s="57" t="s">
        <v>59</v>
      </c>
      <c r="U24" s="17"/>
      <c r="V24" s="56" t="s">
        <v>48</v>
      </c>
      <c r="W24" s="56"/>
      <c r="X24" s="56"/>
      <c r="Y24" s="56" t="s">
        <v>56</v>
      </c>
      <c r="Z24" s="56"/>
      <c r="AA24" s="56"/>
      <c r="AB24" s="57" t="s">
        <v>57</v>
      </c>
      <c r="AC24" s="57" t="s">
        <v>58</v>
      </c>
      <c r="AD24" s="57" t="s">
        <v>59</v>
      </c>
      <c r="AE24" s="75"/>
    </row>
    <row r="25" spans="2:31" customFormat="1" ht="20.25">
      <c r="B25" s="56">
        <f ca="1">IF(OR(B4="",B8=""),"",B4)</f>
        <v>1</v>
      </c>
      <c r="C25" s="56"/>
      <c r="D25" s="56"/>
      <c r="E25" s="52"/>
      <c r="F25" s="52"/>
      <c r="G25" s="52"/>
      <c r="H25" s="58">
        <f>SUM(E25:G25)</f>
        <v>0</v>
      </c>
      <c r="I25" s="58">
        <f>IF(E25&gt;E26,1,0)+IF(F25&gt;F26,1,0)+IF(G25&gt;G26,1,0)</f>
        <v>0</v>
      </c>
      <c r="J25" s="58">
        <f>IF(I25&gt;I26,1,0)</f>
        <v>0</v>
      </c>
      <c r="K25" s="53"/>
      <c r="L25" s="56" t="str">
        <f ca="1">IF(OR(B12="",B6=""),"",B6)</f>
        <v/>
      </c>
      <c r="M25" s="56"/>
      <c r="N25" s="56"/>
      <c r="O25" s="52"/>
      <c r="P25" s="52"/>
      <c r="Q25" s="52"/>
      <c r="R25" s="58">
        <f>SUM(O25:Q25)</f>
        <v>0</v>
      </c>
      <c r="S25" s="58">
        <f>IF(O25&gt;O26,1,0)+IF(P25&gt;P26,1,0)+IF(Q25&gt;Q26,1,0)</f>
        <v>0</v>
      </c>
      <c r="T25" s="58">
        <f>IF(S25&gt;S26,1,0)</f>
        <v>0</v>
      </c>
      <c r="U25" s="17"/>
      <c r="V25" s="56" t="str">
        <f ca="1">IF(OR(B10="",B14=""),"",B10)</f>
        <v/>
      </c>
      <c r="W25" s="56"/>
      <c r="X25" s="56"/>
      <c r="Y25" s="52"/>
      <c r="Z25" s="52"/>
      <c r="AA25" s="52"/>
      <c r="AB25" s="58">
        <f>SUM(Y25:AA25)</f>
        <v>0</v>
      </c>
      <c r="AC25" s="58">
        <f>IF(Y25&gt;Y26,1,0)+IF(Z25&gt;Z26,1,0)+IF(AA25&gt;AA26,1,0)</f>
        <v>0</v>
      </c>
      <c r="AD25" s="58">
        <f>IF(AC25&gt;AC26,1,0)</f>
        <v>0</v>
      </c>
      <c r="AE25" s="75"/>
    </row>
    <row r="26" spans="2:31" customFormat="1" ht="20.25">
      <c r="B26" s="56">
        <f ca="1">IF(OR(B4="",B8=""),"",B8)</f>
        <v>10</v>
      </c>
      <c r="C26" s="56"/>
      <c r="D26" s="56"/>
      <c r="E26" s="52"/>
      <c r="F26" s="52"/>
      <c r="G26" s="52"/>
      <c r="H26" s="58">
        <f>SUM(E26:G26)</f>
        <v>0</v>
      </c>
      <c r="I26" s="58">
        <f>IF(E26&gt;E25,1,0)+IF(F26&gt;F25,1,0)+IF(G26&gt;G25,1,0)</f>
        <v>0</v>
      </c>
      <c r="J26" s="58">
        <f>IF(I26&gt;I25,1,0)</f>
        <v>0</v>
      </c>
      <c r="K26" s="53"/>
      <c r="L26" s="56" t="str">
        <f ca="1">IF(OR(B6="",B12=""),"",B12)</f>
        <v/>
      </c>
      <c r="M26" s="56"/>
      <c r="N26" s="56"/>
      <c r="O26" s="52"/>
      <c r="P26" s="52"/>
      <c r="Q26" s="52"/>
      <c r="R26" s="58">
        <f>SUM(O26:Q26)</f>
        <v>0</v>
      </c>
      <c r="S26" s="58">
        <f>IF(O26&gt;O25,1,0)+IF(P26&gt;P25,1,0)+IF(Q26&gt;Q25,1,0)</f>
        <v>0</v>
      </c>
      <c r="T26" s="58">
        <f>IF(S26&gt;S25,1,0)</f>
        <v>0</v>
      </c>
      <c r="U26" s="17"/>
      <c r="V26" s="56" t="str">
        <f ca="1">IF(OR(B10="",B14=""),"",B14)</f>
        <v/>
      </c>
      <c r="W26" s="56"/>
      <c r="X26" s="56"/>
      <c r="Y26" s="52"/>
      <c r="Z26" s="52"/>
      <c r="AA26" s="52"/>
      <c r="AB26" s="58">
        <f>SUM(Y26:AA26)</f>
        <v>0</v>
      </c>
      <c r="AC26" s="58">
        <f>IF(Y26&gt;Y25,1,0)+IF(Z26&gt;Z25,1,0)+IF(AA26&gt;AA25,1,0)</f>
        <v>0</v>
      </c>
      <c r="AD26" s="58">
        <f>IF(AC26&gt;AC25,1,0)</f>
        <v>0</v>
      </c>
      <c r="AE26" s="75"/>
    </row>
    <row r="28" spans="2:31" customFormat="1" ht="20.25">
      <c r="B28" s="62" t="s">
        <v>63</v>
      </c>
      <c r="C28" s="62"/>
      <c r="D28" s="62"/>
      <c r="E28" s="62"/>
      <c r="F28" s="62"/>
      <c r="G28" s="62"/>
      <c r="H28" s="51" t="s">
        <v>53</v>
      </c>
      <c r="I28" s="51"/>
      <c r="J28" s="52"/>
      <c r="K28" s="53"/>
      <c r="L28" s="63" t="s">
        <v>64</v>
      </c>
      <c r="M28" s="63"/>
      <c r="N28" s="63"/>
      <c r="O28" s="63"/>
      <c r="P28" s="63"/>
      <c r="Q28" s="63"/>
      <c r="R28" s="64"/>
      <c r="S28" s="64"/>
      <c r="T28" s="52"/>
      <c r="U28" s="17"/>
      <c r="V28" s="65" t="s">
        <v>65</v>
      </c>
      <c r="W28" s="65"/>
      <c r="X28" s="65"/>
      <c r="Y28" s="65"/>
      <c r="Z28" s="65"/>
      <c r="AA28" s="65"/>
      <c r="AB28" s="51" t="s">
        <v>53</v>
      </c>
      <c r="AC28" s="51"/>
      <c r="AD28" s="52"/>
      <c r="AE28" s="75"/>
    </row>
    <row r="29" spans="2:31" customFormat="1" ht="20.25">
      <c r="B29" s="56" t="s">
        <v>48</v>
      </c>
      <c r="C29" s="56"/>
      <c r="D29" s="56"/>
      <c r="E29" s="56" t="s">
        <v>56</v>
      </c>
      <c r="F29" s="56"/>
      <c r="G29" s="56"/>
      <c r="H29" s="57" t="s">
        <v>57</v>
      </c>
      <c r="I29" s="57" t="s">
        <v>58</v>
      </c>
      <c r="J29" s="57" t="s">
        <v>59</v>
      </c>
      <c r="K29" s="53"/>
      <c r="L29" s="56" t="s">
        <v>48</v>
      </c>
      <c r="M29" s="56"/>
      <c r="N29" s="56"/>
      <c r="O29" s="56" t="s">
        <v>56</v>
      </c>
      <c r="P29" s="56"/>
      <c r="Q29" s="56"/>
      <c r="R29" s="57" t="s">
        <v>57</v>
      </c>
      <c r="S29" s="57" t="s">
        <v>58</v>
      </c>
      <c r="T29" s="57" t="s">
        <v>59</v>
      </c>
      <c r="U29" s="17"/>
      <c r="V29" s="56" t="s">
        <v>48</v>
      </c>
      <c r="W29" s="56"/>
      <c r="X29" s="56"/>
      <c r="Y29" s="56" t="s">
        <v>56</v>
      </c>
      <c r="Z29" s="56"/>
      <c r="AA29" s="56"/>
      <c r="AB29" s="57" t="s">
        <v>57</v>
      </c>
      <c r="AC29" s="57" t="s">
        <v>58</v>
      </c>
      <c r="AD29" s="57" t="s">
        <v>59</v>
      </c>
      <c r="AE29" s="75"/>
    </row>
    <row r="30" spans="2:31" customFormat="1" ht="20.25">
      <c r="B30" s="56">
        <f ca="1">IF(OR(B4="",B10=""),"",B4)</f>
        <v>1</v>
      </c>
      <c r="C30" s="56"/>
      <c r="D30" s="56"/>
      <c r="E30" s="52"/>
      <c r="F30" s="52"/>
      <c r="G30" s="52"/>
      <c r="H30" s="58">
        <f>SUM(E30:G30)</f>
        <v>0</v>
      </c>
      <c r="I30" s="58">
        <f>IF(E30&gt;E31,1,0)+IF(F30&gt;F31,1,0)+IF(G30&gt;G31,1,0)</f>
        <v>0</v>
      </c>
      <c r="J30" s="58">
        <f>IF(I30&gt;I31,1,0)</f>
        <v>0</v>
      </c>
      <c r="K30" s="53"/>
      <c r="L30" s="56" t="str">
        <f ca="1">IF(OR(B6="",B14=""),"",B6)</f>
        <v/>
      </c>
      <c r="M30" s="56"/>
      <c r="N30" s="56"/>
      <c r="O30" s="52"/>
      <c r="P30" s="52"/>
      <c r="Q30" s="52"/>
      <c r="R30" s="58">
        <f>SUM(O30:Q30)</f>
        <v>0</v>
      </c>
      <c r="S30" s="58">
        <f>IF(O30&gt;O31,1,0)+IF(P30&gt;P31,1,0)+IF(Q30&gt;Q31,1,0)</f>
        <v>0</v>
      </c>
      <c r="T30" s="58">
        <f>IF(S30&gt;S31,1,0)</f>
        <v>0</v>
      </c>
      <c r="U30" s="17"/>
      <c r="V30" s="56" t="str">
        <f ca="1">IF(OR(B8="",B12=""),"",B8)</f>
        <v/>
      </c>
      <c r="W30" s="56"/>
      <c r="X30" s="56"/>
      <c r="Y30" s="52"/>
      <c r="Z30" s="52"/>
      <c r="AA30" s="52"/>
      <c r="AB30" s="58">
        <f>SUM(Y30:AA30)</f>
        <v>0</v>
      </c>
      <c r="AC30" s="58">
        <f>IF(Y30&gt;Y31,1,0)+IF(Z30&gt;Z31,1,0)+IF(AA30&gt;AA31,1,0)</f>
        <v>0</v>
      </c>
      <c r="AD30" s="58">
        <f>IF(AC30&gt;AC31,1,0)</f>
        <v>0</v>
      </c>
      <c r="AE30" s="75"/>
    </row>
    <row r="31" spans="2:31" customFormat="1" ht="20.25">
      <c r="B31" s="56">
        <f ca="1">IF(OR(B10="",B4=""),"",B10)</f>
        <v>5</v>
      </c>
      <c r="C31" s="56"/>
      <c r="D31" s="56"/>
      <c r="E31" s="52"/>
      <c r="F31" s="52"/>
      <c r="G31" s="52"/>
      <c r="H31" s="58">
        <f>SUM(E31:G31)</f>
        <v>0</v>
      </c>
      <c r="I31" s="58">
        <f>IF(E31&gt;E30,1,0)+IF(F31&gt;F30,1,0)+IF(G31&gt;G30,1,0)</f>
        <v>0</v>
      </c>
      <c r="J31" s="58">
        <f>IF(I31&gt;I30,1,0)</f>
        <v>0</v>
      </c>
      <c r="K31" s="53"/>
      <c r="L31" s="56" t="str">
        <f ca="1">IF(OR(B6="",B14=""),"",B14)</f>
        <v/>
      </c>
      <c r="M31" s="56"/>
      <c r="N31" s="56"/>
      <c r="O31" s="52"/>
      <c r="P31" s="52"/>
      <c r="Q31" s="52"/>
      <c r="R31" s="58">
        <f>SUM(O31:Q31)</f>
        <v>0</v>
      </c>
      <c r="S31" s="58">
        <f>IF(O31&gt;O30,1,0)+IF(P31&gt;P30,1,0)+IF(Q31&gt;Q30,1,0)</f>
        <v>0</v>
      </c>
      <c r="T31" s="58">
        <f>IF(S31&gt;S30,1,0)</f>
        <v>0</v>
      </c>
      <c r="U31" s="17"/>
      <c r="V31" s="56" t="str">
        <f ca="1">IF(OR(B8="",B12=""),"",B12)</f>
        <v/>
      </c>
      <c r="W31" s="56"/>
      <c r="X31" s="56"/>
      <c r="Y31" s="52"/>
      <c r="Z31" s="52"/>
      <c r="AA31" s="52"/>
      <c r="AB31" s="58">
        <f>SUM(Y31:AA31)</f>
        <v>0</v>
      </c>
      <c r="AC31" s="58">
        <f>IF(Y31&gt;Y30,1,0)+IF(Z31&gt;Z30,1,0)+IF(AA31&gt;AA30,1,0)</f>
        <v>0</v>
      </c>
      <c r="AD31" s="58">
        <f>IF(AC31&gt;AC30,1,0)</f>
        <v>0</v>
      </c>
      <c r="AE31" s="75"/>
    </row>
    <row r="33" spans="2:31" customFormat="1" ht="20.25">
      <c r="B33" s="66" t="s">
        <v>66</v>
      </c>
      <c r="C33" s="66"/>
      <c r="D33" s="66"/>
      <c r="E33" s="66"/>
      <c r="F33" s="66"/>
      <c r="G33" s="66"/>
      <c r="H33" s="51" t="s">
        <v>53</v>
      </c>
      <c r="I33" s="51"/>
      <c r="J33" s="52"/>
      <c r="K33" s="53"/>
      <c r="L33" s="67" t="s">
        <v>67</v>
      </c>
      <c r="M33" s="67"/>
      <c r="N33" s="67"/>
      <c r="O33" s="67"/>
      <c r="P33" s="67"/>
      <c r="Q33" s="67"/>
      <c r="R33" s="51" t="s">
        <v>53</v>
      </c>
      <c r="S33" s="51"/>
      <c r="T33" s="52"/>
      <c r="U33" s="17"/>
      <c r="V33" s="68" t="s">
        <v>68</v>
      </c>
      <c r="W33" s="68"/>
      <c r="X33" s="68"/>
      <c r="Y33" s="68"/>
      <c r="Z33" s="68"/>
      <c r="AA33" s="68"/>
      <c r="AB33" s="51" t="s">
        <v>53</v>
      </c>
      <c r="AC33" s="51"/>
      <c r="AD33" s="52"/>
      <c r="AE33" s="75"/>
    </row>
    <row r="34" spans="2:31" customFormat="1" ht="20.25">
      <c r="B34" s="56" t="s">
        <v>48</v>
      </c>
      <c r="C34" s="56"/>
      <c r="D34" s="56"/>
      <c r="E34" s="56" t="s">
        <v>56</v>
      </c>
      <c r="F34" s="56"/>
      <c r="G34" s="56"/>
      <c r="H34" s="57" t="s">
        <v>57</v>
      </c>
      <c r="I34" s="57" t="s">
        <v>58</v>
      </c>
      <c r="J34" s="57" t="s">
        <v>59</v>
      </c>
      <c r="K34" s="53"/>
      <c r="L34" s="56" t="s">
        <v>48</v>
      </c>
      <c r="M34" s="56"/>
      <c r="N34" s="56"/>
      <c r="O34" s="56" t="s">
        <v>56</v>
      </c>
      <c r="P34" s="56"/>
      <c r="Q34" s="56"/>
      <c r="R34" s="57" t="s">
        <v>57</v>
      </c>
      <c r="S34" s="57" t="s">
        <v>58</v>
      </c>
      <c r="T34" s="57" t="s">
        <v>59</v>
      </c>
      <c r="U34" s="17"/>
      <c r="V34" s="56" t="s">
        <v>48</v>
      </c>
      <c r="W34" s="56"/>
      <c r="X34" s="56"/>
      <c r="Y34" s="56" t="s">
        <v>56</v>
      </c>
      <c r="Z34" s="56"/>
      <c r="AA34" s="56"/>
      <c r="AB34" s="57" t="s">
        <v>57</v>
      </c>
      <c r="AC34" s="57" t="s">
        <v>58</v>
      </c>
      <c r="AD34" s="57" t="s">
        <v>59</v>
      </c>
      <c r="AE34" s="75"/>
    </row>
    <row r="35" spans="2:31" customFormat="1" ht="20.25">
      <c r="B35" s="56" t="str">
        <f ca="1">IF(OR(B4="",B12=""),"",B4)</f>
        <v/>
      </c>
      <c r="C35" s="56"/>
      <c r="D35" s="56"/>
      <c r="E35" s="52"/>
      <c r="F35" s="52"/>
      <c r="G35" s="52"/>
      <c r="H35" s="58">
        <f>SUM(E35:G35)</f>
        <v>0</v>
      </c>
      <c r="I35" s="58">
        <f>IF(E35&gt;E36,1,0)+IF(F35&gt;F36,1,0)+IF(G35&gt;G36,1,0)</f>
        <v>0</v>
      </c>
      <c r="J35" s="58">
        <f>IF(I35&gt;I36,1,0)</f>
        <v>0</v>
      </c>
      <c r="K35" s="53"/>
      <c r="L35" s="56">
        <f ca="1">IF(OR(B6="",B10=""),"",B6)</f>
        <v>11</v>
      </c>
      <c r="M35" s="56"/>
      <c r="N35" s="56"/>
      <c r="O35" s="52"/>
      <c r="P35" s="52"/>
      <c r="Q35" s="52"/>
      <c r="R35" s="58">
        <f>SUM(O35:Q35)</f>
        <v>0</v>
      </c>
      <c r="S35" s="58">
        <f>IF(O35&gt;O36,1,0)+IF(P35&gt;P36,1,0)+IF(Q35&gt;Q36,1,0)</f>
        <v>0</v>
      </c>
      <c r="T35" s="58">
        <f>IF(S35&gt;S36,1,0)</f>
        <v>0</v>
      </c>
      <c r="U35" s="17"/>
      <c r="V35" s="56" t="str">
        <f ca="1">IF(OR(B8="",B14=""),"",B8)</f>
        <v/>
      </c>
      <c r="W35" s="56"/>
      <c r="X35" s="56"/>
      <c r="Y35" s="52"/>
      <c r="Z35" s="52"/>
      <c r="AA35" s="52"/>
      <c r="AB35" s="58">
        <f>SUM(Y35:AA35)</f>
        <v>0</v>
      </c>
      <c r="AC35" s="58">
        <f>IF(Y35&gt;Y36,1,0)+IF(Z35&gt;Z36,1,0)+IF(AA35&gt;AA36,1,0)</f>
        <v>0</v>
      </c>
      <c r="AD35" s="58">
        <f>IF(AC35&gt;AC36,1,0)</f>
        <v>0</v>
      </c>
      <c r="AE35" s="75"/>
    </row>
    <row r="36" spans="2:31" customFormat="1" ht="20.25">
      <c r="B36" s="56" t="str">
        <f ca="1">IF(OR(B4="",B12=""),"",B12)</f>
        <v/>
      </c>
      <c r="C36" s="56"/>
      <c r="D36" s="56"/>
      <c r="E36" s="52"/>
      <c r="F36" s="52"/>
      <c r="G36" s="52"/>
      <c r="H36" s="58">
        <f>SUM(E36:G36)</f>
        <v>0</v>
      </c>
      <c r="I36" s="58">
        <f>IF(E36&gt;E35,1,0)+IF(F36&gt;F35,1,0)+IF(G36&gt;G35,1,0)</f>
        <v>0</v>
      </c>
      <c r="J36" s="58">
        <f>IF(I36&gt;I35,1,0)</f>
        <v>0</v>
      </c>
      <c r="K36" s="53"/>
      <c r="L36" s="56">
        <f ca="1">IF(OR(B6="",B10=""),"",B10)</f>
        <v>5</v>
      </c>
      <c r="M36" s="56"/>
      <c r="N36" s="56"/>
      <c r="O36" s="52"/>
      <c r="P36" s="52"/>
      <c r="Q36" s="52"/>
      <c r="R36" s="58">
        <f>SUM(O36:Q36)</f>
        <v>0</v>
      </c>
      <c r="S36" s="58">
        <f>IF(O36&gt;O35,1,0)+IF(P36&gt;P35,1,0)+IF(Q36&gt;Q35,1,0)</f>
        <v>0</v>
      </c>
      <c r="T36" s="58">
        <f>IF(S36&gt;S35,1,0)</f>
        <v>0</v>
      </c>
      <c r="U36" s="17"/>
      <c r="V36" s="56" t="str">
        <f ca="1">IF(OR(B8="",B14=""),"",B14)</f>
        <v/>
      </c>
      <c r="W36" s="56"/>
      <c r="X36" s="56"/>
      <c r="Y36" s="52"/>
      <c r="Z36" s="52"/>
      <c r="AA36" s="52"/>
      <c r="AB36" s="58">
        <f>SUM(Y36:AA36)</f>
        <v>0</v>
      </c>
      <c r="AC36" s="58">
        <f>IF(Y36&gt;Y35,1,0)+IF(Z36&gt;Z35,1,0)+IF(AA36&gt;AA35,1,0)</f>
        <v>0</v>
      </c>
      <c r="AD36" s="58">
        <f>IF(AC36&gt;AC35,1,0)</f>
        <v>0</v>
      </c>
      <c r="AE36" s="75"/>
    </row>
    <row r="38" spans="2:31" customFormat="1" ht="20.25">
      <c r="B38" s="69" t="s">
        <v>69</v>
      </c>
      <c r="C38" s="69"/>
      <c r="D38" s="69"/>
      <c r="E38" s="69"/>
      <c r="F38" s="69"/>
      <c r="G38" s="69"/>
      <c r="H38" s="51" t="s">
        <v>53</v>
      </c>
      <c r="I38" s="51"/>
      <c r="J38" s="52"/>
      <c r="K38" s="53"/>
      <c r="L38" s="70" t="s">
        <v>70</v>
      </c>
      <c r="M38" s="70"/>
      <c r="N38" s="70"/>
      <c r="O38" s="70"/>
      <c r="P38" s="70"/>
      <c r="Q38" s="70"/>
      <c r="R38" s="51" t="s">
        <v>53</v>
      </c>
      <c r="S38" s="51"/>
      <c r="T38" s="52"/>
      <c r="U38" s="17"/>
      <c r="V38" s="71" t="s">
        <v>71</v>
      </c>
      <c r="W38" s="71"/>
      <c r="X38" s="71"/>
      <c r="Y38" s="71"/>
      <c r="Z38" s="71"/>
      <c r="AA38" s="71"/>
      <c r="AB38" s="51" t="s">
        <v>53</v>
      </c>
      <c r="AC38" s="51"/>
      <c r="AD38" s="52"/>
      <c r="AE38" s="75"/>
    </row>
    <row r="39" spans="2:31" customFormat="1" ht="20.25">
      <c r="B39" s="56" t="s">
        <v>48</v>
      </c>
      <c r="C39" s="56"/>
      <c r="D39" s="56"/>
      <c r="E39" s="56" t="s">
        <v>56</v>
      </c>
      <c r="F39" s="56"/>
      <c r="G39" s="56"/>
      <c r="H39" s="57" t="s">
        <v>57</v>
      </c>
      <c r="I39" s="57" t="s">
        <v>58</v>
      </c>
      <c r="J39" s="57" t="s">
        <v>59</v>
      </c>
      <c r="K39" s="53"/>
      <c r="L39" s="56" t="s">
        <v>48</v>
      </c>
      <c r="M39" s="56"/>
      <c r="N39" s="56"/>
      <c r="O39" s="56" t="s">
        <v>56</v>
      </c>
      <c r="P39" s="56"/>
      <c r="Q39" s="56"/>
      <c r="R39" s="57" t="s">
        <v>57</v>
      </c>
      <c r="S39" s="57" t="s">
        <v>58</v>
      </c>
      <c r="T39" s="57" t="s">
        <v>59</v>
      </c>
      <c r="U39" s="17"/>
      <c r="V39" s="56" t="s">
        <v>48</v>
      </c>
      <c r="W39" s="56"/>
      <c r="X39" s="56"/>
      <c r="Y39" s="56" t="s">
        <v>56</v>
      </c>
      <c r="Z39" s="56"/>
      <c r="AA39" s="56"/>
      <c r="AB39" s="57" t="s">
        <v>57</v>
      </c>
      <c r="AC39" s="57" t="s">
        <v>58</v>
      </c>
      <c r="AD39" s="57" t="s">
        <v>59</v>
      </c>
      <c r="AE39" s="75"/>
    </row>
    <row r="40" spans="2:31" customFormat="1" ht="20.25">
      <c r="B40" s="56" t="str">
        <f ca="1">IF(OR(B4="",B14=""),"",B4)</f>
        <v/>
      </c>
      <c r="C40" s="56"/>
      <c r="D40" s="56"/>
      <c r="E40" s="52"/>
      <c r="F40" s="52"/>
      <c r="G40" s="52"/>
      <c r="H40" s="58">
        <f>SUM(E40:G40)</f>
        <v>0</v>
      </c>
      <c r="I40" s="58">
        <f>IF(E40&gt;E41,1,0)+IF(F40&gt;F41,1,0)+IF(G40&gt;G41,1,0)</f>
        <v>0</v>
      </c>
      <c r="J40" s="58">
        <f>IF(I40&gt;I41,1,0)</f>
        <v>0</v>
      </c>
      <c r="K40" s="53"/>
      <c r="L40" s="56">
        <f ca="1">IF(OR(B6="",B8=""),"",B6)</f>
        <v>11</v>
      </c>
      <c r="M40" s="56"/>
      <c r="N40" s="56"/>
      <c r="O40" s="52"/>
      <c r="P40" s="52"/>
      <c r="Q40" s="52"/>
      <c r="R40" s="58">
        <f>SUM(O40:Q40)</f>
        <v>0</v>
      </c>
      <c r="S40" s="58">
        <f>IF(O40&gt;O41,1,0)+IF(P40&gt;P41,1,0)+IF(Q40&gt;Q41,1,0)</f>
        <v>0</v>
      </c>
      <c r="T40" s="58">
        <f>IF(S40&gt;S41,1,0)</f>
        <v>0</v>
      </c>
      <c r="U40" s="17"/>
      <c r="V40" s="56" t="str">
        <f ca="1">IF(OR(B10="",B12=""),"",B10)</f>
        <v/>
      </c>
      <c r="W40" s="56"/>
      <c r="X40" s="56"/>
      <c r="Y40" s="52"/>
      <c r="Z40" s="52"/>
      <c r="AA40" s="52"/>
      <c r="AB40" s="58">
        <f>SUM(Y40:AA40)</f>
        <v>0</v>
      </c>
      <c r="AC40" s="58">
        <f>IF(Y40&gt;Y41,1,0)+IF(Z40&gt;Z41,1,0)+IF(AA40&gt;AA41,1,0)</f>
        <v>0</v>
      </c>
      <c r="AD40" s="58">
        <f>IF(AC40&gt;AC41,1,0)</f>
        <v>0</v>
      </c>
      <c r="AE40" s="75"/>
    </row>
    <row r="41" spans="2:31" customFormat="1" ht="20.25">
      <c r="B41" s="56" t="str">
        <f ca="1">IF(OR(B4="",B14=""),"",B14)</f>
        <v/>
      </c>
      <c r="C41" s="56"/>
      <c r="D41" s="56"/>
      <c r="E41" s="52"/>
      <c r="F41" s="52"/>
      <c r="G41" s="52"/>
      <c r="H41" s="58">
        <f>SUM(E41:G41)</f>
        <v>0</v>
      </c>
      <c r="I41" s="58">
        <f>IF(E41&gt;E40,1,0)+IF(F41&gt;F40,1,0)+IF(G41&gt;G40,1,0)</f>
        <v>0</v>
      </c>
      <c r="J41" s="58">
        <f>IF(I41&gt;I40,1,0)</f>
        <v>0</v>
      </c>
      <c r="K41" s="53"/>
      <c r="L41" s="56">
        <f ca="1">IF(OR(B6="",B8=""),"",B8)</f>
        <v>10</v>
      </c>
      <c r="M41" s="56"/>
      <c r="N41" s="56"/>
      <c r="O41" s="52"/>
      <c r="P41" s="52"/>
      <c r="Q41" s="52"/>
      <c r="R41" s="58">
        <f>SUM(O41:Q41)</f>
        <v>0</v>
      </c>
      <c r="S41" s="58">
        <f>IF(O41&gt;O40,1,0)+IF(P41&gt;P40,1,0)+IF(Q41&gt;Q40,1,0)</f>
        <v>0</v>
      </c>
      <c r="T41" s="58">
        <f>IF(S41&gt;S40,1,0)</f>
        <v>0</v>
      </c>
      <c r="U41" s="17"/>
      <c r="V41" s="56" t="str">
        <f ca="1">IF(OR(B10="",B12=""),"",B12)</f>
        <v/>
      </c>
      <c r="W41" s="56"/>
      <c r="X41" s="56"/>
      <c r="Y41" s="52"/>
      <c r="Z41" s="52"/>
      <c r="AA41" s="52"/>
      <c r="AB41" s="58">
        <f>SUM(Y41:AA41)</f>
        <v>0</v>
      </c>
      <c r="AC41" s="58">
        <f>IF(Y41&gt;Y40,1,0)+IF(Z41&gt;Z40,1,0)+IF(AA41&gt;AA40,1,0)</f>
        <v>0</v>
      </c>
      <c r="AD41" s="58">
        <f>IF(AC41&gt;AC40,1,0)</f>
        <v>0</v>
      </c>
      <c r="AE41" s="75"/>
    </row>
  </sheetData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B18:G18"/>
    <mergeCell ref="H18:I18"/>
    <mergeCell ref="L18:Q18"/>
    <mergeCell ref="R18:S18"/>
    <mergeCell ref="V18:AA18"/>
    <mergeCell ref="AB18:AC18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AC10:AD11"/>
    <mergeCell ref="AE10:AE11"/>
    <mergeCell ref="C11:D11"/>
    <mergeCell ref="B12:B13"/>
    <mergeCell ref="C12:D12"/>
    <mergeCell ref="Q12:S13"/>
    <mergeCell ref="W12:X13"/>
    <mergeCell ref="Y12:Z13"/>
    <mergeCell ref="AA12:AB13"/>
    <mergeCell ref="AC12:AD13"/>
    <mergeCell ref="AA8:AB9"/>
    <mergeCell ref="AC8:AD9"/>
    <mergeCell ref="AE8:AE9"/>
    <mergeCell ref="C9:D9"/>
    <mergeCell ref="B10:B11"/>
    <mergeCell ref="C10:D10"/>
    <mergeCell ref="N10:P11"/>
    <mergeCell ref="W10:X11"/>
    <mergeCell ref="Y10:Z11"/>
    <mergeCell ref="AA10:AB11"/>
    <mergeCell ref="C7:D7"/>
    <mergeCell ref="B8:B9"/>
    <mergeCell ref="C8:D8"/>
    <mergeCell ref="K8:M9"/>
    <mergeCell ref="W8:X9"/>
    <mergeCell ref="Y8:Z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AA3:AB3"/>
    <mergeCell ref="AC3:AD3"/>
    <mergeCell ref="B4:B5"/>
    <mergeCell ref="C4:D4"/>
    <mergeCell ref="E4:G5"/>
    <mergeCell ref="W4:X5"/>
    <mergeCell ref="Y4:Z5"/>
    <mergeCell ref="AA4:AB5"/>
    <mergeCell ref="AC4:AD5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F4" sqref="F4"/>
    </sheetView>
  </sheetViews>
  <sheetFormatPr baseColWidth="10" defaultRowHeight="15"/>
  <cols>
    <col min="1" max="2" width="11.42578125" style="14"/>
  </cols>
  <sheetData>
    <row r="1" spans="1:2">
      <c r="A1" s="14" t="s">
        <v>46</v>
      </c>
      <c r="B1" s="14" t="s">
        <v>47</v>
      </c>
    </row>
    <row r="2" spans="1:2">
      <c r="A2" s="14">
        <v>16</v>
      </c>
      <c r="B2" s="14">
        <v>4</v>
      </c>
    </row>
    <row r="3" spans="1:2">
      <c r="A3" s="14">
        <v>17</v>
      </c>
      <c r="B3" s="14" t="s">
        <v>0</v>
      </c>
    </row>
    <row r="4" spans="1:2">
      <c r="A4" s="14">
        <v>18</v>
      </c>
      <c r="B4" s="14" t="s">
        <v>1</v>
      </c>
    </row>
    <row r="5" spans="1:2">
      <c r="A5" s="14">
        <v>19</v>
      </c>
      <c r="B5" s="14" t="s">
        <v>2</v>
      </c>
    </row>
    <row r="6" spans="1:2">
      <c r="A6" s="14">
        <v>20</v>
      </c>
      <c r="B6" s="14">
        <v>5</v>
      </c>
    </row>
    <row r="7" spans="1:2">
      <c r="A7" s="14">
        <v>21</v>
      </c>
      <c r="B7" s="14" t="s">
        <v>3</v>
      </c>
    </row>
    <row r="8" spans="1:2">
      <c r="A8" s="14">
        <v>22</v>
      </c>
      <c r="B8" s="14" t="s">
        <v>4</v>
      </c>
    </row>
    <row r="9" spans="1:2">
      <c r="A9" s="14">
        <v>23</v>
      </c>
      <c r="B9" s="14" t="s">
        <v>5</v>
      </c>
    </row>
    <row r="10" spans="1:2">
      <c r="A10" s="14">
        <v>24</v>
      </c>
      <c r="B10" s="14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Equipes</vt:lpstr>
      <vt:lpstr>Poules</vt:lpstr>
      <vt:lpstr>A</vt:lpstr>
      <vt:lpstr>B</vt:lpstr>
      <vt:lpstr>C</vt:lpstr>
      <vt:lpstr>D</vt:lpstr>
      <vt:lpstr>Listes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Alexandre LORENT</cp:lastModifiedBy>
  <dcterms:created xsi:type="dcterms:W3CDTF">2017-02-06T09:15:23Z</dcterms:created>
  <dcterms:modified xsi:type="dcterms:W3CDTF">2017-02-06T15:07:53Z</dcterms:modified>
</cp:coreProperties>
</file>