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4385" yWindow="45" windowWidth="14415" windowHeight="11700" activeTab="1"/>
  </bookViews>
  <sheets>
    <sheet name="Données" sheetId="2" r:id="rId1"/>
    <sheet name="Tableau_bord" sheetId="4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alp01">'[1]2001'!$A$1:$AG$65536</definedName>
    <definedName name="_alp02">'[2]2002'!$A$1:$AG$65536</definedName>
    <definedName name="_alp03">'[3]2003'!$A$1:$AG$65536</definedName>
    <definedName name="_alp04">'[4]2004'!$A$1:$AG$65536</definedName>
    <definedName name="_alp05">'[5]2005'!$A$1:$AG$65536</definedName>
    <definedName name="_alp06">'[6]2006'!$A$1:$AG$65536</definedName>
    <definedName name="_xlnm._FilterDatabase" localSheetId="0" hidden="1">Données!$A$1:$A$458</definedName>
    <definedName name="Année">OFFSET(Données!$AK$3,0,0,SUMPRODUCT((Données!$AK$3:$AK$500&lt;&gt;"")*1))</definedName>
  </definedNames>
  <calcPr calcId="145621"/>
</workbook>
</file>

<file path=xl/calcChain.xml><?xml version="1.0" encoding="utf-8"?>
<calcChain xmlns="http://schemas.openxmlformats.org/spreadsheetml/2006/main">
  <c r="B16" i="4" l="1"/>
  <c r="A16" i="4" s="1"/>
  <c r="C16" i="4" s="1"/>
  <c r="B15" i="4"/>
  <c r="A15" i="4" s="1"/>
  <c r="C15" i="4" s="1"/>
  <c r="B14" i="4"/>
  <c r="A14" i="4" s="1"/>
  <c r="C14" i="4" s="1"/>
  <c r="B13" i="4"/>
  <c r="A13" i="4"/>
  <c r="C13" i="4" s="1"/>
  <c r="B12" i="4"/>
  <c r="A12" i="4" s="1"/>
  <c r="C12" i="4" s="1"/>
  <c r="F3" i="4"/>
  <c r="F5" i="4" s="1"/>
  <c r="AK50" i="2"/>
  <c r="AJ50" i="2"/>
  <c r="AI50" i="2"/>
  <c r="AH50" i="2"/>
  <c r="AG50" i="2"/>
  <c r="AK49" i="2"/>
  <c r="AJ49" i="2"/>
  <c r="AI49" i="2"/>
  <c r="AH49" i="2"/>
  <c r="AG49" i="2"/>
  <c r="AK48" i="2"/>
  <c r="AJ48" i="2"/>
  <c r="AI48" i="2"/>
  <c r="AH48" i="2"/>
  <c r="AG48" i="2"/>
  <c r="AK47" i="2"/>
  <c r="AJ47" i="2"/>
  <c r="AI47" i="2"/>
  <c r="AH47" i="2"/>
  <c r="AG47" i="2"/>
  <c r="AK46" i="2"/>
  <c r="AJ46" i="2"/>
  <c r="AI46" i="2"/>
  <c r="AH46" i="2"/>
  <c r="AG46" i="2"/>
  <c r="AK45" i="2"/>
  <c r="AJ45" i="2"/>
  <c r="AI45" i="2"/>
  <c r="AH45" i="2"/>
  <c r="AG45" i="2"/>
  <c r="AK44" i="2"/>
  <c r="AJ44" i="2"/>
  <c r="AI44" i="2"/>
  <c r="AH44" i="2"/>
  <c r="AG44" i="2"/>
  <c r="AK43" i="2"/>
  <c r="AJ43" i="2"/>
  <c r="AI43" i="2"/>
  <c r="AH43" i="2"/>
  <c r="AG43" i="2"/>
  <c r="AK42" i="2"/>
  <c r="AJ42" i="2"/>
  <c r="AI42" i="2"/>
  <c r="AH42" i="2"/>
  <c r="AG42" i="2"/>
  <c r="AK41" i="2"/>
  <c r="AJ41" i="2"/>
  <c r="AI41" i="2"/>
  <c r="AH41" i="2"/>
  <c r="AG41" i="2"/>
  <c r="AK40" i="2"/>
  <c r="AJ40" i="2"/>
  <c r="AI40" i="2"/>
  <c r="AH40" i="2"/>
  <c r="AG40" i="2"/>
  <c r="AK39" i="2"/>
  <c r="AJ39" i="2"/>
  <c r="AI39" i="2"/>
  <c r="AH39" i="2"/>
  <c r="AG39" i="2"/>
  <c r="AK38" i="2"/>
  <c r="AJ38" i="2"/>
  <c r="AI38" i="2"/>
  <c r="AH38" i="2"/>
  <c r="AG38" i="2"/>
  <c r="AK37" i="2"/>
  <c r="AJ37" i="2"/>
  <c r="AI37" i="2"/>
  <c r="AH37" i="2"/>
  <c r="AG37" i="2"/>
  <c r="AK36" i="2"/>
  <c r="AJ36" i="2"/>
  <c r="AI36" i="2"/>
  <c r="AH36" i="2"/>
  <c r="AG36" i="2"/>
  <c r="AK35" i="2"/>
  <c r="AJ35" i="2"/>
  <c r="AI35" i="2"/>
  <c r="AH35" i="2"/>
  <c r="AG35" i="2"/>
  <c r="AK34" i="2"/>
  <c r="AJ34" i="2"/>
  <c r="AI34" i="2"/>
  <c r="AH34" i="2"/>
  <c r="AG34" i="2"/>
  <c r="AK33" i="2"/>
  <c r="AJ33" i="2"/>
  <c r="AI33" i="2"/>
  <c r="AH33" i="2"/>
  <c r="AG33" i="2"/>
  <c r="AK32" i="2"/>
  <c r="AJ32" i="2"/>
  <c r="AI32" i="2"/>
  <c r="AH32" i="2"/>
  <c r="AG32" i="2"/>
  <c r="AK31" i="2"/>
  <c r="AJ31" i="2"/>
  <c r="AI31" i="2"/>
  <c r="AH31" i="2"/>
  <c r="AG31" i="2"/>
  <c r="AK30" i="2"/>
  <c r="AJ30" i="2"/>
  <c r="AI30" i="2"/>
  <c r="AH30" i="2"/>
  <c r="AG30" i="2"/>
  <c r="AK29" i="2"/>
  <c r="AJ29" i="2"/>
  <c r="AI29" i="2"/>
  <c r="AH29" i="2"/>
  <c r="AG29" i="2"/>
  <c r="AK28" i="2"/>
  <c r="AJ28" i="2"/>
  <c r="AI28" i="2"/>
  <c r="AH28" i="2"/>
  <c r="AG28" i="2"/>
  <c r="AK27" i="2"/>
  <c r="AJ27" i="2"/>
  <c r="AI27" i="2"/>
  <c r="AH27" i="2"/>
  <c r="AG27" i="2"/>
  <c r="AK26" i="2"/>
  <c r="AJ26" i="2"/>
  <c r="AI26" i="2"/>
  <c r="AH26" i="2"/>
  <c r="AG26" i="2"/>
  <c r="AK25" i="2"/>
  <c r="AJ25" i="2"/>
  <c r="AI25" i="2"/>
  <c r="AH25" i="2"/>
  <c r="AG25" i="2"/>
  <c r="AK24" i="2"/>
  <c r="AJ24" i="2"/>
  <c r="AI24" i="2"/>
  <c r="AH24" i="2"/>
  <c r="AG24" i="2"/>
  <c r="AK23" i="2"/>
  <c r="AJ23" i="2"/>
  <c r="AI23" i="2"/>
  <c r="AH23" i="2"/>
  <c r="AG23" i="2"/>
  <c r="AK22" i="2"/>
  <c r="AJ22" i="2"/>
  <c r="AI22" i="2"/>
  <c r="AH22" i="2"/>
  <c r="AG22" i="2"/>
  <c r="AK21" i="2"/>
  <c r="AJ21" i="2"/>
  <c r="AI21" i="2"/>
  <c r="AH21" i="2"/>
  <c r="AG21" i="2"/>
  <c r="AK20" i="2"/>
  <c r="AJ20" i="2"/>
  <c r="AI20" i="2"/>
  <c r="AH20" i="2"/>
  <c r="AG20" i="2"/>
  <c r="AK19" i="2"/>
  <c r="AJ19" i="2"/>
  <c r="AI19" i="2"/>
  <c r="AH19" i="2"/>
  <c r="AG19" i="2"/>
  <c r="AK18" i="2"/>
  <c r="AJ18" i="2"/>
  <c r="AI18" i="2"/>
  <c r="AH18" i="2"/>
  <c r="AG18" i="2"/>
  <c r="AK17" i="2"/>
  <c r="AJ17" i="2"/>
  <c r="AI17" i="2"/>
  <c r="AH17" i="2"/>
  <c r="AG17" i="2"/>
  <c r="AK16" i="2"/>
  <c r="AJ16" i="2"/>
  <c r="AI16" i="2"/>
  <c r="AH16" i="2"/>
  <c r="AG16" i="2"/>
  <c r="AK15" i="2"/>
  <c r="AJ15" i="2"/>
  <c r="AI15" i="2"/>
  <c r="AH15" i="2"/>
  <c r="AG15" i="2"/>
  <c r="AK14" i="2"/>
  <c r="AJ14" i="2"/>
  <c r="AI14" i="2"/>
  <c r="AH14" i="2"/>
  <c r="AG14" i="2"/>
  <c r="AK13" i="2"/>
  <c r="AJ13" i="2"/>
  <c r="AI13" i="2"/>
  <c r="AH13" i="2"/>
  <c r="AG13" i="2"/>
  <c r="AK12" i="2"/>
  <c r="AJ12" i="2"/>
  <c r="AI12" i="2"/>
  <c r="AH12" i="2"/>
  <c r="AG12" i="2"/>
  <c r="AK11" i="2"/>
  <c r="AJ11" i="2"/>
  <c r="AI11" i="2"/>
  <c r="AH11" i="2"/>
  <c r="AG11" i="2"/>
  <c r="AK10" i="2"/>
  <c r="AJ10" i="2"/>
  <c r="AI10" i="2"/>
  <c r="AH10" i="2"/>
  <c r="AG10" i="2"/>
  <c r="AK9" i="2"/>
  <c r="AJ9" i="2"/>
  <c r="AI9" i="2"/>
  <c r="AH9" i="2"/>
  <c r="AG9" i="2"/>
  <c r="AK8" i="2"/>
  <c r="AJ8" i="2"/>
  <c r="AI8" i="2"/>
  <c r="AH8" i="2"/>
  <c r="AG8" i="2"/>
  <c r="AK7" i="2"/>
  <c r="AJ7" i="2"/>
  <c r="AI7" i="2"/>
  <c r="AH7" i="2"/>
  <c r="AG7" i="2"/>
  <c r="AK6" i="2"/>
  <c r="AJ6" i="2"/>
  <c r="AI6" i="2"/>
  <c r="AH6" i="2"/>
  <c r="AG6" i="2"/>
  <c r="AK5" i="2"/>
  <c r="AJ5" i="2"/>
  <c r="AI5" i="2"/>
  <c r="AH5" i="2"/>
  <c r="AG5" i="2"/>
  <c r="AK4" i="2"/>
  <c r="AJ4" i="2"/>
  <c r="AI4" i="2"/>
  <c r="AH4" i="2"/>
  <c r="AG4" i="2"/>
  <c r="AK3" i="2"/>
  <c r="AJ3" i="2"/>
  <c r="AI3" i="2"/>
  <c r="AH3" i="2"/>
  <c r="AG3" i="2"/>
  <c r="AJ2" i="2"/>
  <c r="E3" i="4" l="1"/>
  <c r="E5" i="4" s="1"/>
  <c r="F6" i="4"/>
  <c r="F7" i="4"/>
  <c r="AL7" i="2"/>
  <c r="AL5" i="2"/>
  <c r="AL3" i="2"/>
  <c r="AL8" i="2"/>
  <c r="AL6" i="2"/>
  <c r="AL4" i="2"/>
  <c r="E7" i="4" l="1"/>
  <c r="E6" i="4"/>
  <c r="D3" i="4"/>
  <c r="D7" i="4" l="1"/>
  <c r="D6" i="4"/>
  <c r="C3" i="4"/>
  <c r="D5" i="4"/>
  <c r="C7" i="4" l="1"/>
  <c r="C5" i="4"/>
  <c r="B3" i="4"/>
  <c r="C6" i="4"/>
  <c r="B6" i="4" l="1"/>
  <c r="B5" i="4"/>
  <c r="B7" i="4"/>
</calcChain>
</file>

<file path=xl/comments1.xml><?xml version="1.0" encoding="utf-8"?>
<comments xmlns="http://schemas.openxmlformats.org/spreadsheetml/2006/main">
  <authors>
    <author>michel</author>
  </authors>
  <commentList>
    <comment ref="AJ1" authorId="0">
      <text>
        <r>
          <rPr>
            <b/>
            <sz val="8"/>
            <color indexed="10"/>
            <rFont val="Tahoma"/>
            <family val="2"/>
          </rPr>
          <t>1.</t>
        </r>
        <r>
          <rPr>
            <sz val="8"/>
            <color indexed="81"/>
            <rFont val="Tahoma"/>
          </rPr>
          <t xml:space="preserve"> identifie les données uniques dans la colonne A.
(La colonne D peut être masquée si besoin.)</t>
        </r>
      </text>
    </comment>
  </commentList>
</comments>
</file>

<file path=xl/sharedStrings.xml><?xml version="1.0" encoding="utf-8"?>
<sst xmlns="http://schemas.openxmlformats.org/spreadsheetml/2006/main" count="485" uniqueCount="141">
  <si>
    <t>Année</t>
  </si>
  <si>
    <t>Code Chantier</t>
  </si>
  <si>
    <t>Surface de Plancher</t>
  </si>
  <si>
    <t>Béton Prêt Emploi</t>
  </si>
  <si>
    <t>Gros Œuvre</t>
  </si>
  <si>
    <t>Menuiserie</t>
  </si>
  <si>
    <t>Plomberie</t>
  </si>
  <si>
    <t>Cloisons</t>
  </si>
  <si>
    <t>Carrelage</t>
  </si>
  <si>
    <t>Isolation/Façade</t>
  </si>
  <si>
    <t>Electricité</t>
  </si>
  <si>
    <t>Prix de vente</t>
  </si>
  <si>
    <t>Ets BPE</t>
  </si>
  <si>
    <t>volume BPE</t>
  </si>
  <si>
    <t>Prix BPE</t>
  </si>
  <si>
    <t>Ets Gros Œuvre</t>
  </si>
  <si>
    <t>Coût Parpaing</t>
  </si>
  <si>
    <t>Coût mortier</t>
  </si>
  <si>
    <t>Coût ferraillage</t>
  </si>
  <si>
    <t>MP couverture</t>
  </si>
  <si>
    <t>MP charpente</t>
  </si>
  <si>
    <t>MO Gros œuvre</t>
  </si>
  <si>
    <t>Ets menuiserie</t>
  </si>
  <si>
    <t>MP menuiserie</t>
  </si>
  <si>
    <t>MO menuiserie</t>
  </si>
  <si>
    <t>Ets Plomberie</t>
  </si>
  <si>
    <t xml:space="preserve">MP plomberie </t>
  </si>
  <si>
    <t>MO plomberie</t>
  </si>
  <si>
    <t>Plaquiste</t>
  </si>
  <si>
    <t>MP cloisons</t>
  </si>
  <si>
    <t>MO cloisons</t>
  </si>
  <si>
    <t>ETS</t>
  </si>
  <si>
    <t>MP Carrelage</t>
  </si>
  <si>
    <t>MO Carrelage</t>
  </si>
  <si>
    <t>Ets</t>
  </si>
  <si>
    <t>MP Isolation/ Façade</t>
  </si>
  <si>
    <t>MO isol</t>
  </si>
  <si>
    <t>Ets Elec</t>
  </si>
  <si>
    <t>MP ELEC</t>
  </si>
  <si>
    <t>MO Elec</t>
  </si>
  <si>
    <t>2006-1</t>
  </si>
  <si>
    <t>BCCA</t>
  </si>
  <si>
    <t>DOS SANTOS</t>
  </si>
  <si>
    <t>AUJOULAT</t>
  </si>
  <si>
    <t>BIOT</t>
  </si>
  <si>
    <t>P.S.R</t>
  </si>
  <si>
    <t>M.J.L.</t>
  </si>
  <si>
    <t xml:space="preserve">CLIBAT AMENAGEMENT </t>
  </si>
  <si>
    <t>AMETECH</t>
  </si>
  <si>
    <t>2008-1</t>
  </si>
  <si>
    <t>TRADI BAT'</t>
  </si>
  <si>
    <t>LUCHESI</t>
  </si>
  <si>
    <t>2011-1</t>
  </si>
  <si>
    <t>LAFARGE</t>
  </si>
  <si>
    <t>PICARD SUD MACONNERIE</t>
  </si>
  <si>
    <t>FENETRE 24</t>
  </si>
  <si>
    <t>VALENTI &amp; FILS</t>
  </si>
  <si>
    <t xml:space="preserve">ISOLATION TECHNIQUE MEDITERRANEE </t>
  </si>
  <si>
    <t>ECOELEC</t>
  </si>
  <si>
    <t>2007-1</t>
  </si>
  <si>
    <t>BURGIO</t>
  </si>
  <si>
    <t>DUBOIS</t>
  </si>
  <si>
    <t>ACS</t>
  </si>
  <si>
    <t>A.G.R</t>
  </si>
  <si>
    <t>CARREAU BAT</t>
  </si>
  <si>
    <t>CAVANNA</t>
  </si>
  <si>
    <t>2D'Elec</t>
  </si>
  <si>
    <t>2010-1</t>
  </si>
  <si>
    <t>V.M.R.60</t>
  </si>
  <si>
    <t>SUD CARRELAGES</t>
  </si>
  <si>
    <t>2006-2</t>
  </si>
  <si>
    <t>CEMEX</t>
  </si>
  <si>
    <t>TRANIER</t>
  </si>
  <si>
    <t>SAVC</t>
  </si>
  <si>
    <t>PLACOTEC</t>
  </si>
  <si>
    <t>2008-2</t>
  </si>
  <si>
    <t xml:space="preserve">QUESADA </t>
  </si>
  <si>
    <t>2011-2</t>
  </si>
  <si>
    <t xml:space="preserve">GALINELLI </t>
  </si>
  <si>
    <t>2011-3</t>
  </si>
  <si>
    <t>JGP</t>
  </si>
  <si>
    <t>RAPID' PLAC'</t>
  </si>
  <si>
    <t>2006-3</t>
  </si>
  <si>
    <t>C TECH</t>
  </si>
  <si>
    <t>2009-1</t>
  </si>
  <si>
    <t>PROSOL</t>
  </si>
  <si>
    <t>2008-3</t>
  </si>
  <si>
    <t>DBSE</t>
  </si>
  <si>
    <t>2011-4</t>
  </si>
  <si>
    <t>2010-2</t>
  </si>
  <si>
    <t>UNIBETON</t>
  </si>
  <si>
    <t>2006-4</t>
  </si>
  <si>
    <t>BETON SAINT ANDRE</t>
  </si>
  <si>
    <t>2011-5</t>
  </si>
  <si>
    <t>2006-5</t>
  </si>
  <si>
    <t>ESPACE 3000</t>
  </si>
  <si>
    <t>2011-6</t>
  </si>
  <si>
    <t>SARL CUEVAS</t>
  </si>
  <si>
    <t>2007-2</t>
  </si>
  <si>
    <t>2011-7</t>
  </si>
  <si>
    <t>2009-2</t>
  </si>
  <si>
    <t>2008-4</t>
  </si>
  <si>
    <t>2008-5</t>
  </si>
  <si>
    <t>2007-3</t>
  </si>
  <si>
    <t>2009-3</t>
  </si>
  <si>
    <t>2009-4</t>
  </si>
  <si>
    <t>2008-6</t>
  </si>
  <si>
    <t>2006-6</t>
  </si>
  <si>
    <t>2007-4</t>
  </si>
  <si>
    <t>2007-5</t>
  </si>
  <si>
    <t>2007-6</t>
  </si>
  <si>
    <t>2011-8</t>
  </si>
  <si>
    <t>2011-9</t>
  </si>
  <si>
    <t>2007-7</t>
  </si>
  <si>
    <t>2007-8</t>
  </si>
  <si>
    <t>2009-5</t>
  </si>
  <si>
    <t>2006-7</t>
  </si>
  <si>
    <t>2009-6</t>
  </si>
  <si>
    <t>2010-3</t>
  </si>
  <si>
    <t>2009-7</t>
  </si>
  <si>
    <t>2008-7</t>
  </si>
  <si>
    <t>2007-9</t>
  </si>
  <si>
    <t>2009-8</t>
  </si>
  <si>
    <t>2010-4</t>
  </si>
  <si>
    <t>2009-9</t>
  </si>
  <si>
    <t>2008-8</t>
  </si>
  <si>
    <t>2010-5</t>
  </si>
  <si>
    <t>2010-6</t>
  </si>
  <si>
    <t>Années</t>
  </si>
  <si>
    <t>Prix moyen au m² construit</t>
  </si>
  <si>
    <t>Chiffre d'Affaire</t>
  </si>
  <si>
    <t>Marge moyenne</t>
  </si>
  <si>
    <t>Résultat</t>
  </si>
  <si>
    <t>Tableau de bord - Année :</t>
  </si>
  <si>
    <t>Cout de revient</t>
  </si>
  <si>
    <t>Marge</t>
  </si>
  <si>
    <t>Top 5 des sous-traitants</t>
  </si>
  <si>
    <t>Code chantier</t>
  </si>
  <si>
    <t>Sous-traitants</t>
  </si>
  <si>
    <t>Prix revient/m²</t>
  </si>
  <si>
    <t>Prix revient au 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</si>
</sst>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&quot; m²&quot;"/>
    <numFmt numFmtId="165" formatCode="0&quot; m3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b/>
      <sz val="11"/>
      <color theme="1"/>
      <name val="Calibri"/>
      <family val="2"/>
      <scheme val="minor"/>
    </font>
    <font>
      <sz val="10"/>
      <color indexed="18"/>
      <name val="Arial"/>
    </font>
    <font>
      <sz val="8"/>
      <color indexed="81"/>
      <name val="Tahoma"/>
    </font>
    <font>
      <b/>
      <sz val="8"/>
      <color indexed="10"/>
      <name val="Tahoma"/>
      <family val="2"/>
    </font>
    <font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105">
    <xf numFmtId="0" fontId="0" fillId="0" borderId="0" xfId="0"/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vertical="center"/>
    </xf>
    <xf numFmtId="0" fontId="0" fillId="0" borderId="6" xfId="0" applyFill="1" applyBorder="1" applyAlignment="1">
      <alignment vertical="center" wrapText="1"/>
    </xf>
    <xf numFmtId="0" fontId="0" fillId="3" borderId="0" xfId="0" applyFill="1" applyAlignment="1">
      <alignment vertical="center"/>
    </xf>
    <xf numFmtId="44" fontId="0" fillId="3" borderId="0" xfId="2" applyFont="1" applyFill="1" applyAlignment="1">
      <alignment vertical="center"/>
    </xf>
    <xf numFmtId="44" fontId="0" fillId="2" borderId="0" xfId="2" applyFont="1" applyFill="1" applyAlignment="1">
      <alignment vertical="center"/>
    </xf>
    <xf numFmtId="0" fontId="0" fillId="4" borderId="6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43" fontId="0" fillId="4" borderId="1" xfId="1" applyFont="1" applyFill="1" applyBorder="1" applyAlignment="1">
      <alignment vertical="center"/>
    </xf>
    <xf numFmtId="165" fontId="0" fillId="4" borderId="1" xfId="1" applyNumberFormat="1" applyFont="1" applyFill="1" applyBorder="1" applyAlignment="1">
      <alignment vertical="center"/>
    </xf>
    <xf numFmtId="44" fontId="0" fillId="4" borderId="1" xfId="2" applyFon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44" fontId="0" fillId="5" borderId="1" xfId="2" applyFont="1" applyFill="1" applyBorder="1" applyAlignment="1">
      <alignment vertical="center"/>
    </xf>
    <xf numFmtId="0" fontId="0" fillId="6" borderId="1" xfId="0" applyFill="1" applyBorder="1" applyAlignment="1">
      <alignment vertical="center"/>
    </xf>
    <xf numFmtId="44" fontId="0" fillId="6" borderId="1" xfId="2" applyFont="1" applyFill="1" applyBorder="1" applyAlignment="1">
      <alignment vertical="center"/>
    </xf>
    <xf numFmtId="0" fontId="0" fillId="7" borderId="1" xfId="0" applyFill="1" applyBorder="1" applyAlignment="1">
      <alignment vertical="center"/>
    </xf>
    <xf numFmtId="44" fontId="0" fillId="7" borderId="1" xfId="2" applyFont="1" applyFill="1" applyBorder="1" applyAlignment="1">
      <alignment vertical="center"/>
    </xf>
    <xf numFmtId="0" fontId="0" fillId="7" borderId="0" xfId="0" applyFill="1" applyAlignment="1">
      <alignment vertical="center"/>
    </xf>
    <xf numFmtId="0" fontId="0" fillId="8" borderId="1" xfId="0" applyFill="1" applyBorder="1" applyAlignment="1">
      <alignment vertical="center"/>
    </xf>
    <xf numFmtId="44" fontId="0" fillId="8" borderId="1" xfId="2" applyFont="1" applyFill="1" applyBorder="1" applyAlignment="1">
      <alignment vertical="center"/>
    </xf>
    <xf numFmtId="0" fontId="0" fillId="9" borderId="1" xfId="0" applyFill="1" applyBorder="1" applyAlignment="1">
      <alignment vertical="center"/>
    </xf>
    <xf numFmtId="44" fontId="0" fillId="9" borderId="1" xfId="2" applyFont="1" applyFill="1" applyBorder="1" applyAlignment="1">
      <alignment vertical="center"/>
    </xf>
    <xf numFmtId="0" fontId="0" fillId="10" borderId="1" xfId="0" applyFill="1" applyBorder="1" applyAlignment="1">
      <alignment vertical="center"/>
    </xf>
    <xf numFmtId="44" fontId="0" fillId="10" borderId="1" xfId="2" applyFont="1" applyFill="1" applyBorder="1" applyAlignment="1">
      <alignment vertical="center"/>
    </xf>
    <xf numFmtId="0" fontId="0" fillId="11" borderId="1" xfId="0" applyFill="1" applyBorder="1" applyAlignment="1">
      <alignment vertical="center"/>
    </xf>
    <xf numFmtId="44" fontId="0" fillId="11" borderId="1" xfId="2" applyFont="1" applyFill="1" applyBorder="1" applyAlignment="1">
      <alignment vertical="center"/>
    </xf>
    <xf numFmtId="0" fontId="0" fillId="12" borderId="6" xfId="0" applyFill="1" applyBorder="1" applyAlignment="1">
      <alignment vertical="center"/>
    </xf>
    <xf numFmtId="43" fontId="0" fillId="12" borderId="1" xfId="0" applyNumberFormat="1" applyFill="1" applyBorder="1" applyAlignment="1">
      <alignment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3" fillId="11" borderId="8" xfId="0" applyFont="1" applyFill="1" applyBorder="1" applyAlignment="1">
      <alignment horizontal="center" vertical="center"/>
    </xf>
    <xf numFmtId="0" fontId="3" fillId="11" borderId="9" xfId="0" applyFont="1" applyFill="1" applyBorder="1" applyAlignment="1">
      <alignment horizontal="center" vertical="center"/>
    </xf>
    <xf numFmtId="0" fontId="3" fillId="11" borderId="10" xfId="0" applyFont="1" applyFill="1" applyBorder="1" applyAlignment="1">
      <alignment horizontal="center" vertical="center"/>
    </xf>
    <xf numFmtId="0" fontId="3" fillId="12" borderId="2" xfId="0" applyFont="1" applyFill="1" applyBorder="1" applyAlignment="1">
      <alignment horizontal="center" vertical="center"/>
    </xf>
    <xf numFmtId="44" fontId="3" fillId="2" borderId="0" xfId="2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0" applyFont="1"/>
    <xf numFmtId="44" fontId="0" fillId="0" borderId="1" xfId="2" applyFont="1" applyBorder="1" applyAlignment="1">
      <alignment horizontal="center" vertical="center"/>
    </xf>
    <xf numFmtId="44" fontId="0" fillId="0" borderId="15" xfId="2" applyFont="1" applyBorder="1" applyAlignment="1">
      <alignment horizontal="center" vertical="center"/>
    </xf>
    <xf numFmtId="44" fontId="0" fillId="0" borderId="17" xfId="2" applyFont="1" applyBorder="1" applyAlignment="1">
      <alignment horizontal="center" vertical="center"/>
    </xf>
    <xf numFmtId="44" fontId="0" fillId="0" borderId="18" xfId="2" applyFont="1" applyBorder="1" applyAlignment="1">
      <alignment horizontal="center" vertical="center"/>
    </xf>
    <xf numFmtId="10" fontId="0" fillId="0" borderId="1" xfId="4" applyNumberFormat="1" applyFon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10" fontId="0" fillId="0" borderId="15" xfId="4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44" fontId="0" fillId="7" borderId="0" xfId="2" applyFont="1" applyFill="1" applyAlignment="1">
      <alignment vertical="center"/>
    </xf>
    <xf numFmtId="44" fontId="0" fillId="0" borderId="0" xfId="2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2" xfId="0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164" fontId="0" fillId="0" borderId="2" xfId="1" applyNumberFormat="1" applyFont="1" applyFill="1" applyBorder="1" applyAlignment="1">
      <alignment vertical="center"/>
    </xf>
    <xf numFmtId="43" fontId="0" fillId="4" borderId="2" xfId="1" applyFont="1" applyFill="1" applyBorder="1" applyAlignment="1">
      <alignment vertical="center"/>
    </xf>
    <xf numFmtId="165" fontId="0" fillId="4" borderId="2" xfId="1" applyNumberFormat="1" applyFont="1" applyFill="1" applyBorder="1" applyAlignment="1">
      <alignment vertical="center"/>
    </xf>
    <xf numFmtId="44" fontId="0" fillId="4" borderId="2" xfId="2" applyFont="1" applyFill="1" applyBorder="1" applyAlignment="1">
      <alignment vertical="center"/>
    </xf>
    <xf numFmtId="44" fontId="0" fillId="5" borderId="2" xfId="2" applyFont="1" applyFill="1" applyBorder="1" applyAlignment="1">
      <alignment vertical="center"/>
    </xf>
    <xf numFmtId="44" fontId="0" fillId="6" borderId="2" xfId="2" applyFont="1" applyFill="1" applyBorder="1" applyAlignment="1">
      <alignment vertical="center"/>
    </xf>
    <xf numFmtId="44" fontId="0" fillId="7" borderId="2" xfId="2" applyFont="1" applyFill="1" applyBorder="1" applyAlignment="1">
      <alignment vertical="center"/>
    </xf>
    <xf numFmtId="44" fontId="0" fillId="8" borderId="2" xfId="2" applyFont="1" applyFill="1" applyBorder="1" applyAlignment="1">
      <alignment vertical="center"/>
    </xf>
    <xf numFmtId="44" fontId="0" fillId="9" borderId="2" xfId="2" applyFont="1" applyFill="1" applyBorder="1" applyAlignment="1">
      <alignment vertical="center"/>
    </xf>
    <xf numFmtId="44" fontId="0" fillId="10" borderId="2" xfId="2" applyFont="1" applyFill="1" applyBorder="1" applyAlignment="1">
      <alignment vertical="center"/>
    </xf>
    <xf numFmtId="44" fontId="0" fillId="11" borderId="2" xfId="2" applyFont="1" applyFill="1" applyBorder="1" applyAlignment="1">
      <alignment vertical="center"/>
    </xf>
    <xf numFmtId="43" fontId="0" fillId="12" borderId="2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vertical="center"/>
    </xf>
    <xf numFmtId="43" fontId="0" fillId="0" borderId="0" xfId="1" applyFont="1" applyFill="1" applyBorder="1" applyAlignment="1">
      <alignment vertical="center"/>
    </xf>
    <xf numFmtId="165" fontId="0" fillId="0" borderId="0" xfId="1" applyNumberFormat="1" applyFont="1" applyFill="1" applyBorder="1" applyAlignment="1">
      <alignment vertical="center"/>
    </xf>
    <xf numFmtId="44" fontId="0" fillId="0" borderId="0" xfId="2" applyFont="1" applyFill="1" applyBorder="1" applyAlignment="1">
      <alignment vertical="center"/>
    </xf>
    <xf numFmtId="43" fontId="0" fillId="0" borderId="0" xfId="0" applyNumberFormat="1" applyFill="1" applyBorder="1" applyAlignment="1">
      <alignment vertical="center"/>
    </xf>
    <xf numFmtId="0" fontId="4" fillId="0" borderId="0" xfId="0" applyFont="1" applyFill="1" applyBorder="1"/>
  </cellXfs>
  <cellStyles count="5">
    <cellStyle name="Milliers" xfId="1" builtinId="3"/>
    <cellStyle name="Monétaire" xfId="2" builtinId="4"/>
    <cellStyle name="Normal" xfId="0" builtinId="0"/>
    <cellStyle name="Normal 2" xfId="3"/>
    <cellStyle name="Pourcentage" xfId="4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914400</xdr:colOff>
      <xdr:row>18</xdr:row>
      <xdr:rowOff>142875</xdr:rowOff>
    </xdr:from>
    <xdr:to>
      <xdr:col>4</xdr:col>
      <xdr:colOff>457200</xdr:colOff>
      <xdr:row>33</xdr:row>
      <xdr:rowOff>128268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1150" y="5438775"/>
          <a:ext cx="2990850" cy="28428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~1/HUGUES~1.SIL/LOCALS~1/TEMP/06/20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~1/HUGUES~1.SIL/LOCALS~1/TEMP/06/200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~1/HUGUES~1.SIL/LOCALS~1/TEMP/06/2003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~1/HUGUES~1.SIL/LOCALS~1/TEMP/06/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~1/HUGUES~1.SIL/LOCALS~1/TEMP/06/2005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~1/HUGUES~1.SIL/LOCALS~1/TEMP/06/20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1"/>
    </sheetNames>
    <sheetDataSet>
      <sheetData sheetId="0" refreshError="1">
        <row r="4">
          <cell r="A4" t="str">
            <v>#id</v>
          </cell>
          <cell r="B4" t="str">
            <v>annee</v>
          </cell>
          <cell r="C4" t="str">
            <v>batiment</v>
          </cell>
          <cell r="D4" t="str">
            <v>domaine</v>
          </cell>
          <cell r="E4" t="str">
            <v>type</v>
          </cell>
          <cell r="F4" t="str">
            <v>adresse</v>
          </cell>
          <cell r="G4" t="str">
            <v>cp</v>
          </cell>
          <cell r="H4" t="str">
            <v>ville</v>
          </cell>
          <cell r="I4" t="str">
            <v>tel</v>
          </cell>
          <cell r="J4" t="str">
            <v>fax</v>
          </cell>
          <cell r="K4" t="str">
            <v>direction</v>
          </cell>
          <cell r="L4" t="str">
            <v>gestionnaire</v>
          </cell>
          <cell r="M4" t="str">
            <v>annee constr</v>
          </cell>
          <cell r="N4" t="str">
            <v>chauffage principal</v>
          </cell>
          <cell r="O4" t="str">
            <v>surf chauffée m²</v>
          </cell>
          <cell r="P4" t="str">
            <v>surface climatisée m²</v>
          </cell>
          <cell r="Q4" t="str">
            <v>nb occupants</v>
          </cell>
          <cell r="R4" t="str">
            <v>nb_visiteurs</v>
          </cell>
          <cell r="S4" t="str">
            <v>DJU</v>
          </cell>
          <cell r="T4" t="str">
            <v>electricité KWh/an</v>
          </cell>
          <cell r="U4" t="str">
            <v>prix EUR/an</v>
          </cell>
          <cell r="V4" t="str">
            <v>gaz KWh/an</v>
          </cell>
          <cell r="W4" t="str">
            <v>prix EUR/an</v>
          </cell>
          <cell r="X4" t="str">
            <v>fioul KWh/an</v>
          </cell>
          <cell r="Y4" t="str">
            <v>prix EUR/an</v>
          </cell>
          <cell r="Z4" t="str">
            <v>propane KWh/an</v>
          </cell>
          <cell r="AA4" t="str">
            <v>prix EUR/an</v>
          </cell>
          <cell r="AB4" t="str">
            <v>chauffage urbain KWh/an</v>
          </cell>
          <cell r="AC4" t="str">
            <v>prix EUR/an</v>
          </cell>
          <cell r="AD4" t="str">
            <v>bois KWh/an</v>
          </cell>
          <cell r="AE4" t="str">
            <v>prix EUR/an</v>
          </cell>
          <cell r="AF4" t="str">
            <v>autres sources KWh/an</v>
          </cell>
          <cell r="AG4" t="str">
            <v>prix EUR/an</v>
          </cell>
        </row>
        <row r="5">
          <cell r="A5">
            <v>2</v>
          </cell>
          <cell r="B5">
            <v>2001</v>
          </cell>
          <cell r="C5" t="str">
            <v>Au Savel</v>
          </cell>
          <cell r="D5" t="str">
            <v>Santé</v>
          </cell>
          <cell r="E5" t="str">
            <v>Maison de retraite</v>
          </cell>
          <cell r="F5" t="str">
            <v xml:space="preserve">459, route de Berre </v>
          </cell>
          <cell r="G5">
            <v>6390</v>
          </cell>
          <cell r="H5" t="str">
            <v>CONTES</v>
          </cell>
          <cell r="I5" t="str">
            <v>04 93 91 66 70</v>
          </cell>
          <cell r="J5" t="str">
            <v>04 93 79 11 34</v>
          </cell>
          <cell r="K5" t="str">
            <v>M MOLFESE</v>
          </cell>
          <cell r="L5" t="str">
            <v>M MINOT</v>
          </cell>
          <cell r="M5" t="str">
            <v>Avant 1974</v>
          </cell>
          <cell r="N5" t="str">
            <v>gaz</v>
          </cell>
          <cell r="O5">
            <v>7873</v>
          </cell>
          <cell r="P5">
            <v>0</v>
          </cell>
          <cell r="Q5">
            <v>187</v>
          </cell>
          <cell r="R5">
            <v>0</v>
          </cell>
          <cell r="S5">
            <v>1494</v>
          </cell>
          <cell r="T5">
            <v>503257</v>
          </cell>
          <cell r="U5">
            <v>39575</v>
          </cell>
          <cell r="V5">
            <v>935296</v>
          </cell>
          <cell r="W5">
            <v>31939</v>
          </cell>
          <cell r="X5">
            <v>53460</v>
          </cell>
          <cell r="Y5">
            <v>1756</v>
          </cell>
          <cell r="Z5">
            <v>167661</v>
          </cell>
          <cell r="AA5">
            <v>13000</v>
          </cell>
        </row>
        <row r="6">
          <cell r="A6">
            <v>7</v>
          </cell>
          <cell r="B6">
            <v>2001</v>
          </cell>
          <cell r="C6" t="str">
            <v>Le Touzé</v>
          </cell>
          <cell r="D6" t="str">
            <v>Santé</v>
          </cell>
          <cell r="E6" t="str">
            <v>Maison de retraite</v>
          </cell>
          <cell r="F6" t="str">
            <v xml:space="preserve">Avenue de France </v>
          </cell>
          <cell r="G6">
            <v>6430</v>
          </cell>
          <cell r="H6" t="str">
            <v>LA BRIGUE</v>
          </cell>
          <cell r="I6" t="str">
            <v>04 93 04 99 50</v>
          </cell>
          <cell r="J6" t="str">
            <v>04 93 04 99 51</v>
          </cell>
          <cell r="K6" t="str">
            <v>Mme DECHAME</v>
          </cell>
          <cell r="L6" t="str">
            <v>M M'MADI</v>
          </cell>
          <cell r="M6" t="str">
            <v>] 1988 - 2000 ]</v>
          </cell>
          <cell r="N6" t="str">
            <v>propane</v>
          </cell>
          <cell r="O6">
            <v>1808</v>
          </cell>
          <cell r="P6">
            <v>0</v>
          </cell>
          <cell r="Q6">
            <v>42</v>
          </cell>
          <cell r="R6">
            <v>0</v>
          </cell>
          <cell r="S6">
            <v>1934</v>
          </cell>
          <cell r="T6">
            <v>179194</v>
          </cell>
          <cell r="U6">
            <v>9879</v>
          </cell>
          <cell r="Z6">
            <v>418308</v>
          </cell>
          <cell r="AA6">
            <v>19295</v>
          </cell>
        </row>
        <row r="7">
          <cell r="A7">
            <v>8</v>
          </cell>
          <cell r="B7">
            <v>2001</v>
          </cell>
          <cell r="C7" t="str">
            <v>Cantazur</v>
          </cell>
          <cell r="D7" t="str">
            <v>Santé</v>
          </cell>
          <cell r="E7" t="str">
            <v>Maison de retraite</v>
          </cell>
          <cell r="F7" t="str">
            <v xml:space="preserve">5, ch des Marguerites </v>
          </cell>
          <cell r="G7">
            <v>6800</v>
          </cell>
          <cell r="H7" t="str">
            <v>CAGNES/MER</v>
          </cell>
          <cell r="I7" t="str">
            <v>04 92 12 69 00</v>
          </cell>
          <cell r="J7" t="str">
            <v>04 92 12 69 01</v>
          </cell>
          <cell r="K7" t="str">
            <v>M Akermann</v>
          </cell>
          <cell r="L7" t="str">
            <v>M BRAMI</v>
          </cell>
          <cell r="M7" t="str">
            <v>] 1988 - 2000 ]</v>
          </cell>
          <cell r="N7" t="str">
            <v>gaz</v>
          </cell>
          <cell r="O7">
            <v>6500</v>
          </cell>
          <cell r="P7">
            <v>0</v>
          </cell>
          <cell r="Q7">
            <v>83</v>
          </cell>
          <cell r="R7">
            <v>30</v>
          </cell>
          <cell r="S7">
            <v>1218</v>
          </cell>
          <cell r="T7">
            <v>246372</v>
          </cell>
          <cell r="U7">
            <v>21550</v>
          </cell>
          <cell r="V7">
            <v>513927</v>
          </cell>
          <cell r="W7">
            <v>17879</v>
          </cell>
        </row>
        <row r="8">
          <cell r="A8">
            <v>10</v>
          </cell>
          <cell r="B8">
            <v>2001</v>
          </cell>
          <cell r="C8" t="str">
            <v>Centre Long Séjour</v>
          </cell>
          <cell r="D8" t="str">
            <v>Santé</v>
          </cell>
          <cell r="E8" t="str">
            <v>Maison de retraite</v>
          </cell>
          <cell r="F8" t="str">
            <v xml:space="preserve">Place St ROCH </v>
          </cell>
          <cell r="G8">
            <v>6227</v>
          </cell>
          <cell r="H8" t="str">
            <v>VALLAURIS</v>
          </cell>
          <cell r="I8" t="str">
            <v>04 93 64 72 00</v>
          </cell>
          <cell r="J8" t="str">
            <v>04 93 64 72 01</v>
          </cell>
          <cell r="K8" t="str">
            <v>M DELANGRE</v>
          </cell>
          <cell r="L8" t="str">
            <v>M SARFATI</v>
          </cell>
          <cell r="M8" t="str">
            <v>Avant 1974</v>
          </cell>
          <cell r="N8" t="str">
            <v>gaz</v>
          </cell>
          <cell r="O8">
            <v>12000</v>
          </cell>
          <cell r="P8">
            <v>600</v>
          </cell>
          <cell r="Q8">
            <v>233</v>
          </cell>
          <cell r="R8">
            <v>30</v>
          </cell>
          <cell r="S8">
            <v>1494</v>
          </cell>
          <cell r="T8">
            <v>661754</v>
          </cell>
          <cell r="U8">
            <v>47388</v>
          </cell>
          <cell r="V8">
            <v>1376419</v>
          </cell>
          <cell r="W8">
            <v>45351</v>
          </cell>
          <cell r="X8">
            <v>29700</v>
          </cell>
          <cell r="Y8">
            <v>1184</v>
          </cell>
        </row>
        <row r="9">
          <cell r="A9">
            <v>15</v>
          </cell>
          <cell r="B9">
            <v>2001</v>
          </cell>
          <cell r="C9" t="str">
            <v>Sainte Croix</v>
          </cell>
          <cell r="D9" t="str">
            <v>Santé</v>
          </cell>
          <cell r="E9" t="str">
            <v>Maison de retraite</v>
          </cell>
          <cell r="F9" t="str">
            <v xml:space="preserve">le pivol </v>
          </cell>
          <cell r="G9">
            <v>6450</v>
          </cell>
          <cell r="H9" t="str">
            <v>LANTOSQUE</v>
          </cell>
          <cell r="I9" t="str">
            <v>04 93 03 00 32</v>
          </cell>
          <cell r="J9" t="str">
            <v>04 93 03 62 00</v>
          </cell>
          <cell r="K9" t="str">
            <v>M ANCOLIO pr quanti, Mme GUIGO pr prix</v>
          </cell>
          <cell r="L9" t="str">
            <v>Mme CRUCIANI</v>
          </cell>
          <cell r="M9" t="str">
            <v>] 1974 - 1988 ]</v>
          </cell>
          <cell r="N9" t="str">
            <v>fioul</v>
          </cell>
          <cell r="O9">
            <v>1148</v>
          </cell>
          <cell r="P9">
            <v>0</v>
          </cell>
          <cell r="Q9">
            <v>40</v>
          </cell>
          <cell r="R9">
            <v>20</v>
          </cell>
          <cell r="S9">
            <v>2000</v>
          </cell>
          <cell r="T9">
            <v>154210</v>
          </cell>
          <cell r="U9">
            <v>13570</v>
          </cell>
          <cell r="X9">
            <v>297000</v>
          </cell>
          <cell r="Y9">
            <v>6807</v>
          </cell>
        </row>
        <row r="10">
          <cell r="A10">
            <v>16</v>
          </cell>
          <cell r="B10">
            <v>2001</v>
          </cell>
          <cell r="C10" t="str">
            <v>Le temps des Cerises</v>
          </cell>
          <cell r="D10" t="str">
            <v>Santé</v>
          </cell>
          <cell r="E10" t="str">
            <v>Maison de retraite</v>
          </cell>
          <cell r="F10" t="str">
            <v xml:space="preserve">Quartier St Joseph </v>
          </cell>
          <cell r="G10">
            <v>6540</v>
          </cell>
          <cell r="H10" t="str">
            <v>SAORGE</v>
          </cell>
          <cell r="I10" t="str">
            <v>04 93 04 54 60</v>
          </cell>
          <cell r="K10" t="str">
            <v>Mme REY</v>
          </cell>
          <cell r="L10" t="str">
            <v>M M'MADI</v>
          </cell>
          <cell r="M10" t="str">
            <v>] 1988 - 2000 ]</v>
          </cell>
          <cell r="N10" t="str">
            <v>fioul</v>
          </cell>
          <cell r="O10">
            <v>3100</v>
          </cell>
          <cell r="P10">
            <v>0</v>
          </cell>
          <cell r="Q10">
            <v>110</v>
          </cell>
          <cell r="R10">
            <v>15</v>
          </cell>
          <cell r="S10">
            <v>1800</v>
          </cell>
          <cell r="T10">
            <v>186302</v>
          </cell>
          <cell r="U10">
            <v>12146</v>
          </cell>
          <cell r="X10">
            <v>519750</v>
          </cell>
          <cell r="Y10">
            <v>17259</v>
          </cell>
          <cell r="Z10">
            <v>30031</v>
          </cell>
          <cell r="AA10">
            <v>2383</v>
          </cell>
        </row>
        <row r="11">
          <cell r="A11">
            <v>25</v>
          </cell>
          <cell r="B11">
            <v>2001</v>
          </cell>
          <cell r="C11" t="str">
            <v>LA SOFIETA</v>
          </cell>
          <cell r="D11" t="str">
            <v>Santé</v>
          </cell>
          <cell r="E11" t="str">
            <v>Maison de retraite</v>
          </cell>
          <cell r="F11" t="str">
            <v xml:space="preserve">Bd Edouard VII </v>
          </cell>
          <cell r="G11">
            <v>6230</v>
          </cell>
          <cell r="H11" t="str">
            <v>VILLEFRANCHE/MER</v>
          </cell>
          <cell r="I11" t="str">
            <v>04 93 01 17 00</v>
          </cell>
          <cell r="J11" t="str">
            <v>04 93 01 33 48</v>
          </cell>
          <cell r="K11" t="str">
            <v>Mme Mirela</v>
          </cell>
          <cell r="L11" t="str">
            <v>M ELDERT</v>
          </cell>
          <cell r="M11" t="str">
            <v>] 1988 - 2000 ]</v>
          </cell>
          <cell r="N11" t="str">
            <v>gaz</v>
          </cell>
          <cell r="O11">
            <v>5194</v>
          </cell>
          <cell r="P11">
            <v>150</v>
          </cell>
          <cell r="Q11">
            <v>121</v>
          </cell>
          <cell r="R11">
            <v>15</v>
          </cell>
          <cell r="S11">
            <v>1218</v>
          </cell>
          <cell r="T11">
            <v>662721</v>
          </cell>
          <cell r="U11">
            <v>49900</v>
          </cell>
          <cell r="V11">
            <v>824238</v>
          </cell>
          <cell r="W11">
            <v>26224</v>
          </cell>
        </row>
        <row r="12">
          <cell r="A12">
            <v>26</v>
          </cell>
          <cell r="B12">
            <v>2001</v>
          </cell>
          <cell r="C12" t="str">
            <v>L'ESCALINADA</v>
          </cell>
          <cell r="D12" t="str">
            <v>Santé</v>
          </cell>
          <cell r="E12" t="str">
            <v>Maison de retraite</v>
          </cell>
          <cell r="F12" t="str">
            <v xml:space="preserve">23 av Victor Cauvin </v>
          </cell>
          <cell r="G12">
            <v>6230</v>
          </cell>
          <cell r="H12" t="str">
            <v>VILLEFRANCHE/MER</v>
          </cell>
          <cell r="I12" t="str">
            <v>04 93 01 17 00</v>
          </cell>
          <cell r="J12" t="str">
            <v>04 93 01 33 48</v>
          </cell>
          <cell r="K12" t="str">
            <v>Mme Mirela</v>
          </cell>
          <cell r="L12" t="str">
            <v>M ELDERT</v>
          </cell>
          <cell r="M12" t="str">
            <v>Avant 1974</v>
          </cell>
          <cell r="N12" t="str">
            <v>gaz</v>
          </cell>
          <cell r="O12">
            <v>3436</v>
          </cell>
          <cell r="P12">
            <v>0</v>
          </cell>
          <cell r="Q12">
            <v>105</v>
          </cell>
          <cell r="R12">
            <v>15</v>
          </cell>
          <cell r="S12">
            <v>1218</v>
          </cell>
          <cell r="T12">
            <v>267807</v>
          </cell>
          <cell r="U12">
            <v>23767</v>
          </cell>
          <cell r="V12">
            <v>491855</v>
          </cell>
          <cell r="W12">
            <v>17046</v>
          </cell>
        </row>
        <row r="13">
          <cell r="A13">
            <v>12</v>
          </cell>
          <cell r="B13">
            <v>2001</v>
          </cell>
          <cell r="C13" t="str">
            <v>La Roudoule</v>
          </cell>
          <cell r="D13" t="str">
            <v>Santé</v>
          </cell>
          <cell r="E13" t="str">
            <v>Hôpital</v>
          </cell>
          <cell r="F13" t="str">
            <v xml:space="preserve">quartier de la condamine </v>
          </cell>
          <cell r="G13">
            <v>6260</v>
          </cell>
          <cell r="H13" t="str">
            <v>PUGET-THENIERS</v>
          </cell>
          <cell r="I13" t="str">
            <v>04 93 05 32 76</v>
          </cell>
          <cell r="J13" t="str">
            <v>04 93 05 00 44</v>
          </cell>
          <cell r="K13" t="str">
            <v>Mme ALBANO</v>
          </cell>
          <cell r="L13" t="str">
            <v>M Pinson Jean-Christophe</v>
          </cell>
          <cell r="M13" t="str">
            <v>Avant 1974</v>
          </cell>
          <cell r="N13" t="str">
            <v>fioul</v>
          </cell>
          <cell r="O13">
            <v>9360</v>
          </cell>
          <cell r="P13">
            <v>0</v>
          </cell>
          <cell r="Q13">
            <v>169</v>
          </cell>
          <cell r="R13">
            <v>0</v>
          </cell>
          <cell r="S13">
            <v>2007</v>
          </cell>
          <cell r="T13">
            <v>601081</v>
          </cell>
          <cell r="U13">
            <v>44295</v>
          </cell>
          <cell r="X13">
            <v>891000</v>
          </cell>
          <cell r="Y13">
            <v>35514</v>
          </cell>
        </row>
        <row r="14">
          <cell r="A14">
            <v>17</v>
          </cell>
          <cell r="B14">
            <v>2001</v>
          </cell>
          <cell r="C14" t="str">
            <v>St ANTOINE</v>
          </cell>
          <cell r="D14" t="str">
            <v>Santé</v>
          </cell>
          <cell r="E14" t="str">
            <v>Hôpital</v>
          </cell>
          <cell r="F14" t="str">
            <v xml:space="preserve">Avenue Saravalle </v>
          </cell>
          <cell r="G14">
            <v>6450</v>
          </cell>
          <cell r="H14" t="str">
            <v>St MARTIN VESUBIE</v>
          </cell>
          <cell r="I14" t="str">
            <v>04 93 03 20 09</v>
          </cell>
          <cell r="J14" t="str">
            <v>04 93 03 29 69</v>
          </cell>
          <cell r="K14" t="str">
            <v>INGIGLIARDI + Mme Millo+Mme Franquelin</v>
          </cell>
          <cell r="L14" t="str">
            <v>M MADDALENA</v>
          </cell>
          <cell r="M14" t="str">
            <v>Avant 1974</v>
          </cell>
          <cell r="N14" t="str">
            <v>fioul</v>
          </cell>
          <cell r="O14">
            <v>1816</v>
          </cell>
          <cell r="P14">
            <v>0</v>
          </cell>
          <cell r="Q14">
            <v>51</v>
          </cell>
          <cell r="R14">
            <v>150</v>
          </cell>
          <cell r="S14">
            <v>2303</v>
          </cell>
          <cell r="T14">
            <v>118805</v>
          </cell>
          <cell r="U14">
            <v>11037</v>
          </cell>
          <cell r="X14">
            <v>540540</v>
          </cell>
          <cell r="Y14">
            <v>21345</v>
          </cell>
          <cell r="Z14">
            <v>82405</v>
          </cell>
          <cell r="AA14">
            <v>6828</v>
          </cell>
        </row>
        <row r="15">
          <cell r="A15">
            <v>18</v>
          </cell>
          <cell r="B15">
            <v>2001</v>
          </cell>
          <cell r="C15" t="str">
            <v>St MAUR</v>
          </cell>
          <cell r="D15" t="str">
            <v>Santé</v>
          </cell>
          <cell r="E15" t="str">
            <v>Hôpital</v>
          </cell>
          <cell r="F15" t="str">
            <v xml:space="preserve">3 rue DROITE </v>
          </cell>
          <cell r="G15">
            <v>6660</v>
          </cell>
          <cell r="H15" t="str">
            <v>St ETIENNE DE TINEE</v>
          </cell>
          <cell r="I15" t="str">
            <v>04 93 23 28 28</v>
          </cell>
          <cell r="J15" t="str">
            <v>04 93 23 28 20</v>
          </cell>
          <cell r="K15" t="str">
            <v>M RAPUC</v>
          </cell>
          <cell r="L15" t="str">
            <v>M NAASZ</v>
          </cell>
          <cell r="M15" t="str">
            <v>Avant 1974</v>
          </cell>
          <cell r="N15" t="str">
            <v>fioul</v>
          </cell>
          <cell r="O15">
            <v>2750</v>
          </cell>
          <cell r="P15">
            <v>0</v>
          </cell>
          <cell r="Q15">
            <v>80</v>
          </cell>
          <cell r="R15">
            <v>0</v>
          </cell>
          <cell r="S15">
            <v>3352</v>
          </cell>
          <cell r="T15">
            <v>188609</v>
          </cell>
          <cell r="U15">
            <v>17614</v>
          </cell>
          <cell r="X15">
            <v>665280</v>
          </cell>
          <cell r="Y15">
            <v>25506</v>
          </cell>
          <cell r="Z15">
            <v>23091</v>
          </cell>
          <cell r="AA15">
            <v>2123</v>
          </cell>
        </row>
        <row r="16">
          <cell r="A16">
            <v>19</v>
          </cell>
          <cell r="B16">
            <v>2001</v>
          </cell>
          <cell r="C16" t="str">
            <v>St LAZARE</v>
          </cell>
          <cell r="D16" t="str">
            <v>Santé</v>
          </cell>
          <cell r="E16" t="str">
            <v>Hôpital</v>
          </cell>
          <cell r="F16" t="str">
            <v xml:space="preserve">Quartier Speggi </v>
          </cell>
          <cell r="G16">
            <v>6430</v>
          </cell>
          <cell r="H16" t="str">
            <v>TENDE</v>
          </cell>
          <cell r="I16" t="str">
            <v>04 93 04 62 27</v>
          </cell>
          <cell r="J16" t="str">
            <v>04 93 04 87 87</v>
          </cell>
          <cell r="K16" t="str">
            <v>M REYNAUD</v>
          </cell>
          <cell r="L16" t="str">
            <v>Mme FOURNEL</v>
          </cell>
          <cell r="M16" t="str">
            <v>] 1988 - 2000 ]</v>
          </cell>
          <cell r="N16" t="str">
            <v>electricité</v>
          </cell>
          <cell r="O16">
            <v>4180</v>
          </cell>
          <cell r="P16">
            <v>0</v>
          </cell>
          <cell r="Q16">
            <v>78</v>
          </cell>
          <cell r="R16">
            <v>0</v>
          </cell>
          <cell r="S16">
            <v>1934</v>
          </cell>
          <cell r="T16">
            <v>755304</v>
          </cell>
          <cell r="U16">
            <v>60840</v>
          </cell>
          <cell r="X16">
            <v>59400</v>
          </cell>
          <cell r="Y16">
            <v>1958</v>
          </cell>
          <cell r="Z16">
            <v>38120</v>
          </cell>
          <cell r="AA16">
            <v>4325</v>
          </cell>
        </row>
        <row r="17">
          <cell r="A17">
            <v>5</v>
          </cell>
          <cell r="B17">
            <v>2001</v>
          </cell>
          <cell r="C17" t="str">
            <v>CH Cannes</v>
          </cell>
          <cell r="D17" t="str">
            <v>Santé</v>
          </cell>
          <cell r="E17" t="str">
            <v>Centre hospitalier</v>
          </cell>
          <cell r="F17" t="str">
            <v xml:space="preserve">15 avenue des BROUSSAILLES </v>
          </cell>
          <cell r="G17">
            <v>6401</v>
          </cell>
          <cell r="H17" t="str">
            <v>CANNES</v>
          </cell>
          <cell r="I17" t="str">
            <v>04 93 69 70 22</v>
          </cell>
          <cell r="J17" t="str">
            <v>04 93 69 75 92</v>
          </cell>
          <cell r="K17" t="str">
            <v>M TORRES</v>
          </cell>
          <cell r="L17" t="str">
            <v>M ARNAUD</v>
          </cell>
          <cell r="M17" t="str">
            <v>Avant 1974</v>
          </cell>
          <cell r="N17" t="str">
            <v>gaz</v>
          </cell>
          <cell r="O17">
            <v>45000</v>
          </cell>
          <cell r="P17">
            <v>4000</v>
          </cell>
          <cell r="Q17">
            <v>800</v>
          </cell>
          <cell r="R17">
            <v>0</v>
          </cell>
          <cell r="S17">
            <v>1375</v>
          </cell>
          <cell r="T17">
            <v>4125000</v>
          </cell>
          <cell r="U17">
            <v>232970</v>
          </cell>
          <cell r="V17">
            <v>5434200</v>
          </cell>
          <cell r="W17">
            <v>551021</v>
          </cell>
          <cell r="AD17">
            <v>362000</v>
          </cell>
          <cell r="AE17">
            <v>29008</v>
          </cell>
        </row>
        <row r="18">
          <cell r="A18">
            <v>20</v>
          </cell>
          <cell r="B18">
            <v>2001</v>
          </cell>
          <cell r="C18" t="str">
            <v>CIMIEZ</v>
          </cell>
          <cell r="D18" t="str">
            <v>Santé</v>
          </cell>
          <cell r="E18" t="str">
            <v>Centre hospitalier</v>
          </cell>
          <cell r="F18" t="str">
            <v xml:space="preserve">Avenue Reine Victoria </v>
          </cell>
          <cell r="G18">
            <v>6003</v>
          </cell>
          <cell r="H18" t="str">
            <v>NICE</v>
          </cell>
          <cell r="I18" t="str">
            <v>04 92 03 45 53</v>
          </cell>
          <cell r="J18" t="str">
            <v>04 92 03 45 56</v>
          </cell>
          <cell r="K18" t="str">
            <v>M WAUTHY</v>
          </cell>
          <cell r="L18" t="str">
            <v>Mme VERLAQUE</v>
          </cell>
          <cell r="M18" t="str">
            <v>Avant 1974</v>
          </cell>
          <cell r="N18" t="str">
            <v>gaz</v>
          </cell>
          <cell r="O18">
            <v>25824</v>
          </cell>
          <cell r="P18">
            <v>8200</v>
          </cell>
          <cell r="Q18">
            <v>297</v>
          </cell>
          <cell r="R18">
            <v>0</v>
          </cell>
          <cell r="S18">
            <v>1218</v>
          </cell>
          <cell r="T18">
            <v>2236921</v>
          </cell>
          <cell r="U18">
            <v>103136</v>
          </cell>
          <cell r="V18">
            <v>3349813</v>
          </cell>
          <cell r="W18">
            <v>105071</v>
          </cell>
        </row>
        <row r="19">
          <cell r="A19">
            <v>21</v>
          </cell>
          <cell r="B19">
            <v>2001</v>
          </cell>
          <cell r="C19" t="str">
            <v>PASTEUR</v>
          </cell>
          <cell r="D19" t="str">
            <v>Santé</v>
          </cell>
          <cell r="E19" t="str">
            <v>Centre hospitalier</v>
          </cell>
          <cell r="F19" t="str">
            <v xml:space="preserve">30 av Voie Romaine </v>
          </cell>
          <cell r="G19">
            <v>6000</v>
          </cell>
          <cell r="H19" t="str">
            <v>NICE</v>
          </cell>
          <cell r="I19" t="str">
            <v>04 92 03 43 11</v>
          </cell>
          <cell r="J19" t="str">
            <v>04 92 03 43 13</v>
          </cell>
          <cell r="K19" t="str">
            <v>M LECOQ</v>
          </cell>
          <cell r="L19" t="str">
            <v>Melle BAUD</v>
          </cell>
          <cell r="M19" t="str">
            <v>Avant 1974</v>
          </cell>
          <cell r="N19" t="str">
            <v>chauffage urbain</v>
          </cell>
          <cell r="O19">
            <v>70102</v>
          </cell>
          <cell r="P19">
            <v>30000</v>
          </cell>
          <cell r="Q19">
            <v>583</v>
          </cell>
          <cell r="R19">
            <v>0</v>
          </cell>
          <cell r="S19">
            <v>1218</v>
          </cell>
          <cell r="T19">
            <v>6420054</v>
          </cell>
          <cell r="U19">
            <v>388581</v>
          </cell>
          <cell r="AB19">
            <v>11284740</v>
          </cell>
          <cell r="AC19">
            <v>478032</v>
          </cell>
        </row>
        <row r="20">
          <cell r="A20">
            <v>22</v>
          </cell>
          <cell r="B20">
            <v>2001</v>
          </cell>
          <cell r="C20" t="str">
            <v>St ROCH</v>
          </cell>
          <cell r="D20" t="str">
            <v>Santé</v>
          </cell>
          <cell r="E20" t="str">
            <v>Centre hospitalier</v>
          </cell>
          <cell r="F20" t="str">
            <v xml:space="preserve">5 rue DEVOLUY </v>
          </cell>
          <cell r="G20">
            <v>6000</v>
          </cell>
          <cell r="H20" t="str">
            <v>NICE</v>
          </cell>
          <cell r="I20" t="str">
            <v>04 92 03 43 11</v>
          </cell>
          <cell r="J20" t="str">
            <v>04 92 03 43 13</v>
          </cell>
          <cell r="K20" t="str">
            <v>M LECOQ</v>
          </cell>
          <cell r="L20" t="str">
            <v>M BAUD</v>
          </cell>
          <cell r="M20" t="str">
            <v>Avant 1974</v>
          </cell>
          <cell r="N20" t="str">
            <v>gaz</v>
          </cell>
          <cell r="O20">
            <v>34215</v>
          </cell>
          <cell r="P20">
            <v>12000</v>
          </cell>
          <cell r="Q20">
            <v>173</v>
          </cell>
          <cell r="R20">
            <v>0</v>
          </cell>
          <cell r="S20">
            <v>1218</v>
          </cell>
          <cell r="T20">
            <v>4407621</v>
          </cell>
          <cell r="U20">
            <v>254184</v>
          </cell>
          <cell r="V20">
            <v>2730587</v>
          </cell>
          <cell r="W20">
            <v>85435</v>
          </cell>
        </row>
        <row r="21">
          <cell r="A21">
            <v>23</v>
          </cell>
          <cell r="B21">
            <v>2001</v>
          </cell>
          <cell r="C21" t="str">
            <v>ARCHET 1 &amp; 2</v>
          </cell>
          <cell r="D21" t="str">
            <v>Santé</v>
          </cell>
          <cell r="E21" t="str">
            <v>Centre hospitalier</v>
          </cell>
          <cell r="F21" t="str">
            <v xml:space="preserve">151 route St Antoine de Ginestière </v>
          </cell>
          <cell r="G21">
            <v>6200</v>
          </cell>
          <cell r="H21" t="str">
            <v>NICE</v>
          </cell>
          <cell r="I21" t="str">
            <v>04 92 03 45 53</v>
          </cell>
          <cell r="J21" t="str">
            <v>04 92 03 45 56</v>
          </cell>
          <cell r="K21" t="str">
            <v>M. WAUTHY</v>
          </cell>
          <cell r="L21" t="str">
            <v>M BENMANSOUR</v>
          </cell>
          <cell r="M21" t="str">
            <v>] 1974 - 1988 ]</v>
          </cell>
          <cell r="N21" t="str">
            <v>gaz</v>
          </cell>
          <cell r="O21">
            <v>75533</v>
          </cell>
          <cell r="P21">
            <v>60000</v>
          </cell>
          <cell r="Q21">
            <v>691</v>
          </cell>
          <cell r="R21">
            <v>0</v>
          </cell>
          <cell r="S21">
            <v>1218</v>
          </cell>
          <cell r="T21">
            <v>16255949</v>
          </cell>
          <cell r="U21">
            <v>675809</v>
          </cell>
          <cell r="V21">
            <v>8220509</v>
          </cell>
          <cell r="W21">
            <v>257509</v>
          </cell>
        </row>
        <row r="22">
          <cell r="A22">
            <v>27</v>
          </cell>
          <cell r="B22">
            <v>2001</v>
          </cell>
          <cell r="C22" t="str">
            <v>CH Grasse</v>
          </cell>
          <cell r="D22" t="str">
            <v>Santé</v>
          </cell>
          <cell r="E22" t="str">
            <v>Centre hospitalier</v>
          </cell>
          <cell r="F22" t="str">
            <v xml:space="preserve">Chemin de Clavary </v>
          </cell>
          <cell r="G22">
            <v>6135</v>
          </cell>
          <cell r="H22" t="str">
            <v>GRASSE</v>
          </cell>
          <cell r="I22" t="str">
            <v>04 93 09 55 55</v>
          </cell>
          <cell r="J22" t="str">
            <v>04 93 09 52 47</v>
          </cell>
          <cell r="K22" t="str">
            <v>Mme BRIKI</v>
          </cell>
          <cell r="L22" t="str">
            <v>Mme LOUIS</v>
          </cell>
          <cell r="M22" t="str">
            <v>] 1974 - 1988 ]</v>
          </cell>
          <cell r="N22" t="str">
            <v>gaz</v>
          </cell>
          <cell r="O22">
            <v>45140</v>
          </cell>
          <cell r="P22">
            <v>36742</v>
          </cell>
          <cell r="Q22">
            <v>280</v>
          </cell>
          <cell r="R22">
            <v>0</v>
          </cell>
          <cell r="S22">
            <v>1377</v>
          </cell>
          <cell r="T22">
            <v>3773500</v>
          </cell>
          <cell r="U22">
            <v>164847</v>
          </cell>
          <cell r="V22">
            <v>12461289</v>
          </cell>
          <cell r="W22">
            <v>349601</v>
          </cell>
          <cell r="X22">
            <v>461340</v>
          </cell>
          <cell r="Y22">
            <v>18150</v>
          </cell>
        </row>
        <row r="23">
          <cell r="A23">
            <v>28</v>
          </cell>
          <cell r="B23">
            <v>2001</v>
          </cell>
          <cell r="C23" t="str">
            <v>Tribunal de Grande Instance</v>
          </cell>
          <cell r="D23" t="str">
            <v>Bureaux</v>
          </cell>
          <cell r="E23" t="str">
            <v>Etat</v>
          </cell>
          <cell r="F23" t="str">
            <v xml:space="preserve">Place du Palais </v>
          </cell>
          <cell r="G23">
            <v>6000</v>
          </cell>
          <cell r="H23" t="str">
            <v>NICE</v>
          </cell>
          <cell r="I23" t="str">
            <v>04 92 17 72 17</v>
          </cell>
          <cell r="J23" t="str">
            <v>04 92 17 70 05</v>
          </cell>
          <cell r="K23" t="str">
            <v>Mme BOURGEOIS</v>
          </cell>
          <cell r="L23" t="str">
            <v>M EXPERT</v>
          </cell>
          <cell r="M23" t="str">
            <v>Avant 1974</v>
          </cell>
          <cell r="N23" t="str">
            <v>gaz</v>
          </cell>
          <cell r="O23">
            <v>10450</v>
          </cell>
          <cell r="P23">
            <v>10450</v>
          </cell>
          <cell r="Q23">
            <v>176</v>
          </cell>
          <cell r="R23">
            <v>300</v>
          </cell>
          <cell r="S23">
            <v>1218</v>
          </cell>
          <cell r="T23">
            <v>872556</v>
          </cell>
          <cell r="U23">
            <v>55799</v>
          </cell>
          <cell r="V23">
            <v>286187</v>
          </cell>
          <cell r="W23">
            <v>11356</v>
          </cell>
        </row>
        <row r="24">
          <cell r="A24">
            <v>29</v>
          </cell>
          <cell r="B24">
            <v>2001</v>
          </cell>
          <cell r="C24" t="str">
            <v>Tribunal d'Instance, Palais Rusca</v>
          </cell>
          <cell r="D24" t="str">
            <v>Bureaux</v>
          </cell>
          <cell r="E24" t="str">
            <v>Etat</v>
          </cell>
          <cell r="F24" t="str">
            <v xml:space="preserve">Place du Palais </v>
          </cell>
          <cell r="G24">
            <v>6000</v>
          </cell>
          <cell r="H24" t="str">
            <v>NICE</v>
          </cell>
          <cell r="I24" t="str">
            <v>04 92 17 72 17</v>
          </cell>
          <cell r="J24" t="str">
            <v>04 92 17 70 05</v>
          </cell>
          <cell r="K24" t="str">
            <v>Mme BOURGEOIS</v>
          </cell>
          <cell r="L24" t="str">
            <v>M EXPERT</v>
          </cell>
          <cell r="M24" t="str">
            <v>Avant 1974</v>
          </cell>
          <cell r="N24" t="str">
            <v>gaz</v>
          </cell>
          <cell r="O24">
            <v>4000</v>
          </cell>
          <cell r="P24">
            <v>4000</v>
          </cell>
          <cell r="Q24">
            <v>50</v>
          </cell>
          <cell r="R24">
            <v>200</v>
          </cell>
          <cell r="S24">
            <v>1218</v>
          </cell>
          <cell r="T24">
            <v>451521</v>
          </cell>
          <cell r="U24">
            <v>28870</v>
          </cell>
          <cell r="V24">
            <v>185970</v>
          </cell>
          <cell r="W24">
            <v>7048</v>
          </cell>
          <cell r="X24">
            <v>1980</v>
          </cell>
          <cell r="Y24">
            <v>111</v>
          </cell>
        </row>
        <row r="25">
          <cell r="A25">
            <v>30</v>
          </cell>
          <cell r="B25">
            <v>2001</v>
          </cell>
          <cell r="C25" t="str">
            <v>Palais de Justice de GRASSE</v>
          </cell>
          <cell r="D25" t="str">
            <v>Bureaux</v>
          </cell>
          <cell r="E25" t="str">
            <v>Etat</v>
          </cell>
          <cell r="F25" t="str">
            <v>37 av SEMARD BP71029</v>
          </cell>
          <cell r="G25">
            <v>6133</v>
          </cell>
          <cell r="H25" t="str">
            <v>GRASSE cedex</v>
          </cell>
          <cell r="I25" t="str">
            <v>04 92 60 71 70</v>
          </cell>
          <cell r="L25" t="str">
            <v>M PROT</v>
          </cell>
          <cell r="M25" t="str">
            <v>] 1988 - 2000 ]</v>
          </cell>
          <cell r="N25" t="str">
            <v>gaz</v>
          </cell>
          <cell r="O25">
            <v>8500</v>
          </cell>
          <cell r="P25">
            <v>6600</v>
          </cell>
          <cell r="Q25">
            <v>226</v>
          </cell>
          <cell r="R25">
            <v>300</v>
          </cell>
          <cell r="S25">
            <v>1377</v>
          </cell>
          <cell r="T25">
            <v>1384729</v>
          </cell>
          <cell r="U25">
            <v>102325</v>
          </cell>
          <cell r="V25">
            <v>573934</v>
          </cell>
          <cell r="W25">
            <v>20220</v>
          </cell>
        </row>
        <row r="26">
          <cell r="A26">
            <v>48</v>
          </cell>
          <cell r="B26">
            <v>2001</v>
          </cell>
          <cell r="C26" t="str">
            <v>Service fiscaux, DURANTE NICE</v>
          </cell>
          <cell r="D26" t="str">
            <v>Bureaux</v>
          </cell>
          <cell r="E26" t="str">
            <v>Etat</v>
          </cell>
          <cell r="F26" t="str">
            <v xml:space="preserve">3 - 5 Av DURANTE </v>
          </cell>
          <cell r="G26">
            <v>6046</v>
          </cell>
          <cell r="H26" t="str">
            <v>NICE</v>
          </cell>
          <cell r="I26" t="str">
            <v>04 93 16 63 29</v>
          </cell>
          <cell r="J26" t="str">
            <v>04 93 16 62 64</v>
          </cell>
          <cell r="K26" t="str">
            <v>M LAVIE-DERANDE</v>
          </cell>
          <cell r="L26" t="str">
            <v>M BERTIN</v>
          </cell>
          <cell r="M26" t="str">
            <v>Avant 1974</v>
          </cell>
          <cell r="N26" t="str">
            <v>gaz</v>
          </cell>
          <cell r="O26">
            <v>4854</v>
          </cell>
          <cell r="P26">
            <v>0</v>
          </cell>
          <cell r="Q26">
            <v>208</v>
          </cell>
          <cell r="R26">
            <v>0</v>
          </cell>
          <cell r="S26">
            <v>1218</v>
          </cell>
          <cell r="T26">
            <v>124571</v>
          </cell>
          <cell r="U26">
            <v>12975</v>
          </cell>
          <cell r="V26">
            <v>322756</v>
          </cell>
          <cell r="W26">
            <v>11303</v>
          </cell>
        </row>
        <row r="27">
          <cell r="A27">
            <v>49</v>
          </cell>
          <cell r="B27">
            <v>2001</v>
          </cell>
          <cell r="C27" t="str">
            <v>Service fiscaux, ANTIBES Colle</v>
          </cell>
          <cell r="D27" t="str">
            <v>Bureaux</v>
          </cell>
          <cell r="E27" t="str">
            <v>Etat</v>
          </cell>
          <cell r="F27" t="str">
            <v xml:space="preserve">40 Chemin de la Colle </v>
          </cell>
          <cell r="G27">
            <v>6600</v>
          </cell>
          <cell r="H27" t="str">
            <v>ANTIBES</v>
          </cell>
          <cell r="I27" t="str">
            <v>04 93 16 63 29</v>
          </cell>
          <cell r="J27" t="str">
            <v>04 93 16 62 64</v>
          </cell>
          <cell r="K27" t="str">
            <v>M LAVIE-DERANDE</v>
          </cell>
          <cell r="L27" t="str">
            <v>M BERTIN</v>
          </cell>
          <cell r="M27" t="str">
            <v>] 1988 - 2000 ]</v>
          </cell>
          <cell r="N27" t="str">
            <v>gaz</v>
          </cell>
          <cell r="O27">
            <v>5139</v>
          </cell>
          <cell r="P27">
            <v>5139</v>
          </cell>
          <cell r="Q27">
            <v>173</v>
          </cell>
          <cell r="R27">
            <v>0</v>
          </cell>
          <cell r="S27">
            <v>1289</v>
          </cell>
          <cell r="T27">
            <v>438575</v>
          </cell>
          <cell r="U27">
            <v>34671</v>
          </cell>
          <cell r="V27">
            <v>251267</v>
          </cell>
          <cell r="W27">
            <v>9616</v>
          </cell>
        </row>
        <row r="28">
          <cell r="A28">
            <v>50</v>
          </cell>
          <cell r="B28">
            <v>2001</v>
          </cell>
          <cell r="C28" t="str">
            <v>Service fiscaux, CAGNES Paris</v>
          </cell>
          <cell r="D28" t="str">
            <v>Bureaux</v>
          </cell>
          <cell r="E28" t="str">
            <v>Etat</v>
          </cell>
          <cell r="F28" t="str">
            <v xml:space="preserve">Rue de Paris </v>
          </cell>
          <cell r="G28">
            <v>6800</v>
          </cell>
          <cell r="H28" t="str">
            <v>CAGNES/MER</v>
          </cell>
          <cell r="I28" t="str">
            <v>04 93 16 62 95?</v>
          </cell>
          <cell r="J28" t="str">
            <v>04 93 16 63 29</v>
          </cell>
          <cell r="K28" t="str">
            <v>M LAVIE-DERANDE</v>
          </cell>
          <cell r="L28" t="str">
            <v>M  BERTIN</v>
          </cell>
          <cell r="M28" t="str">
            <v>] 1974 - 1988 ]</v>
          </cell>
          <cell r="N28" t="str">
            <v>gaz</v>
          </cell>
          <cell r="O28">
            <v>1863</v>
          </cell>
          <cell r="P28">
            <v>1863</v>
          </cell>
          <cell r="Q28">
            <v>72</v>
          </cell>
          <cell r="R28">
            <v>0</v>
          </cell>
          <cell r="S28">
            <v>1218</v>
          </cell>
          <cell r="T28">
            <v>143148</v>
          </cell>
          <cell r="U28">
            <v>12681</v>
          </cell>
          <cell r="V28">
            <v>221105</v>
          </cell>
          <cell r="W28">
            <v>7539</v>
          </cell>
        </row>
        <row r="29">
          <cell r="A29">
            <v>51</v>
          </cell>
          <cell r="B29">
            <v>2001</v>
          </cell>
          <cell r="C29" t="str">
            <v>Service fiscaux, Cannes leader</v>
          </cell>
          <cell r="D29" t="str">
            <v>Bureaux</v>
          </cell>
          <cell r="E29" t="str">
            <v>Etat</v>
          </cell>
          <cell r="F29" t="str">
            <v xml:space="preserve">16 bd Leader </v>
          </cell>
          <cell r="G29">
            <v>6150</v>
          </cell>
          <cell r="H29" t="str">
            <v>Cannes</v>
          </cell>
          <cell r="I29" t="str">
            <v>04 93 16 63 29</v>
          </cell>
          <cell r="J29" t="str">
            <v>04 93 16 62 64</v>
          </cell>
          <cell r="K29" t="str">
            <v>M LAVIE-DERANDE</v>
          </cell>
          <cell r="L29" t="str">
            <v>M  BERTIN</v>
          </cell>
          <cell r="M29" t="str">
            <v>Avant 1974</v>
          </cell>
          <cell r="N29" t="str">
            <v>gaz</v>
          </cell>
          <cell r="O29">
            <v>3846</v>
          </cell>
          <cell r="P29">
            <v>3846</v>
          </cell>
          <cell r="Q29">
            <v>163</v>
          </cell>
          <cell r="R29">
            <v>0</v>
          </cell>
          <cell r="S29">
            <v>1375</v>
          </cell>
          <cell r="T29">
            <v>399103</v>
          </cell>
          <cell r="U29">
            <v>24648</v>
          </cell>
          <cell r="V29">
            <v>248139</v>
          </cell>
          <cell r="W29">
            <v>9187</v>
          </cell>
        </row>
        <row r="30">
          <cell r="A30">
            <v>52</v>
          </cell>
          <cell r="B30">
            <v>2001</v>
          </cell>
          <cell r="C30" t="str">
            <v>Service fiscaux, Grasse St Marc</v>
          </cell>
          <cell r="D30" t="str">
            <v>Bureaux</v>
          </cell>
          <cell r="E30" t="str">
            <v>Etat</v>
          </cell>
          <cell r="F30" t="str">
            <v xml:space="preserve">29 Traverse de la Paoute Quartier St MARC </v>
          </cell>
          <cell r="G30">
            <v>6130</v>
          </cell>
          <cell r="H30" t="str">
            <v>GRASSE</v>
          </cell>
          <cell r="I30" t="str">
            <v>04 93 16 63 29</v>
          </cell>
          <cell r="J30" t="str">
            <v>04 93 16 62 64</v>
          </cell>
          <cell r="K30" t="str">
            <v>M LAVIE-DERANDE</v>
          </cell>
          <cell r="L30" t="str">
            <v>M  BERTIN</v>
          </cell>
          <cell r="M30" t="str">
            <v>Avant 1974</v>
          </cell>
          <cell r="N30" t="str">
            <v>gaz</v>
          </cell>
          <cell r="O30">
            <v>3414</v>
          </cell>
          <cell r="P30">
            <v>3414</v>
          </cell>
          <cell r="Q30">
            <v>161</v>
          </cell>
          <cell r="R30">
            <v>0</v>
          </cell>
          <cell r="S30">
            <v>1377</v>
          </cell>
          <cell r="T30">
            <v>347737</v>
          </cell>
          <cell r="U30">
            <v>24591</v>
          </cell>
          <cell r="V30">
            <v>171614</v>
          </cell>
          <cell r="W30">
            <v>5861</v>
          </cell>
        </row>
        <row r="31">
          <cell r="A31">
            <v>53</v>
          </cell>
          <cell r="B31">
            <v>2001</v>
          </cell>
          <cell r="C31" t="str">
            <v>Service fiscaux, Grasse 2000</v>
          </cell>
          <cell r="D31" t="str">
            <v>Bureaux</v>
          </cell>
          <cell r="E31" t="str">
            <v>Etat</v>
          </cell>
          <cell r="F31" t="str">
            <v xml:space="preserve">229 route de Cannes </v>
          </cell>
          <cell r="G31">
            <v>6130</v>
          </cell>
          <cell r="H31" t="str">
            <v>GRASSE</v>
          </cell>
          <cell r="I31" t="str">
            <v>04 93 16 63 29</v>
          </cell>
          <cell r="J31" t="str">
            <v>04 93 16 62 64</v>
          </cell>
          <cell r="K31" t="str">
            <v>M LAVIE-DERANDE</v>
          </cell>
          <cell r="L31" t="str">
            <v>M  BERTIN</v>
          </cell>
          <cell r="M31" t="str">
            <v>] 1974 - 1988 ]</v>
          </cell>
          <cell r="N31" t="str">
            <v>electricité</v>
          </cell>
          <cell r="O31">
            <v>187</v>
          </cell>
          <cell r="P31">
            <v>0</v>
          </cell>
          <cell r="Q31">
            <v>10</v>
          </cell>
          <cell r="R31">
            <v>0</v>
          </cell>
          <cell r="S31">
            <v>1377</v>
          </cell>
          <cell r="T31">
            <v>34246</v>
          </cell>
          <cell r="U31">
            <v>3247</v>
          </cell>
        </row>
        <row r="32">
          <cell r="A32">
            <v>54</v>
          </cell>
          <cell r="B32">
            <v>2001</v>
          </cell>
          <cell r="C32" t="str">
            <v>Service fiscaux, Cadéi</v>
          </cell>
          <cell r="D32" t="str">
            <v>Bureaux</v>
          </cell>
          <cell r="E32" t="str">
            <v>Etat</v>
          </cell>
          <cell r="F32" t="str">
            <v xml:space="preserve">22 rue Joseph Cadéi </v>
          </cell>
          <cell r="G32">
            <v>6000</v>
          </cell>
          <cell r="H32" t="str">
            <v>NICE</v>
          </cell>
          <cell r="I32" t="str">
            <v>04 93 16 63 29</v>
          </cell>
          <cell r="J32" t="str">
            <v>04 93 16 62 64</v>
          </cell>
          <cell r="K32" t="str">
            <v>M LAVIE-DERANDE</v>
          </cell>
          <cell r="L32" t="str">
            <v>M  BERTIN</v>
          </cell>
          <cell r="M32" t="str">
            <v>] 1974 - 1988 ]</v>
          </cell>
          <cell r="N32" t="str">
            <v>gaz</v>
          </cell>
          <cell r="O32">
            <v>15123</v>
          </cell>
          <cell r="P32">
            <v>15123</v>
          </cell>
          <cell r="Q32">
            <v>496</v>
          </cell>
          <cell r="R32">
            <v>0</v>
          </cell>
          <cell r="S32">
            <v>1218</v>
          </cell>
          <cell r="T32">
            <v>1201237</v>
          </cell>
          <cell r="U32">
            <v>77707</v>
          </cell>
          <cell r="V32">
            <v>802838</v>
          </cell>
          <cell r="W32">
            <v>27343</v>
          </cell>
        </row>
        <row r="33">
          <cell r="A33">
            <v>55</v>
          </cell>
          <cell r="B33">
            <v>2001</v>
          </cell>
          <cell r="C33" t="str">
            <v>Service fiscaux, Valbonne</v>
          </cell>
          <cell r="D33" t="str">
            <v>Bureaux</v>
          </cell>
          <cell r="E33" t="str">
            <v>Etat</v>
          </cell>
          <cell r="F33" t="str">
            <v xml:space="preserve">Rte des Lucioles Espaces de Sophia </v>
          </cell>
          <cell r="G33">
            <v>6560</v>
          </cell>
          <cell r="H33" t="str">
            <v>Valbonne</v>
          </cell>
          <cell r="I33" t="str">
            <v>04 93 16 63 29</v>
          </cell>
          <cell r="J33" t="str">
            <v>04 93 16 62 64</v>
          </cell>
          <cell r="K33" t="str">
            <v>M LAVIE-DERANDE</v>
          </cell>
          <cell r="L33" t="str">
            <v>M  BERTIN</v>
          </cell>
          <cell r="M33" t="str">
            <v>] 1988 - 2000 ]</v>
          </cell>
          <cell r="N33" t="str">
            <v>electricité</v>
          </cell>
          <cell r="O33">
            <v>1482</v>
          </cell>
          <cell r="P33">
            <v>1482</v>
          </cell>
          <cell r="Q33">
            <v>60</v>
          </cell>
          <cell r="R33">
            <v>0</v>
          </cell>
          <cell r="S33">
            <v>1316</v>
          </cell>
          <cell r="T33">
            <v>168196</v>
          </cell>
          <cell r="U33">
            <v>16202</v>
          </cell>
        </row>
        <row r="34">
          <cell r="A34">
            <v>78</v>
          </cell>
          <cell r="B34">
            <v>2001</v>
          </cell>
          <cell r="C34" t="str">
            <v>ONAC</v>
          </cell>
          <cell r="D34" t="str">
            <v>Bureaux</v>
          </cell>
          <cell r="E34" t="str">
            <v>Etat</v>
          </cell>
          <cell r="F34" t="str">
            <v xml:space="preserve">6 av Foch </v>
          </cell>
          <cell r="G34">
            <v>6000</v>
          </cell>
          <cell r="H34" t="str">
            <v>NICE</v>
          </cell>
          <cell r="I34" t="str">
            <v>04 93 80 59 13</v>
          </cell>
          <cell r="J34" t="str">
            <v>04 93 92 16 94</v>
          </cell>
          <cell r="K34" t="str">
            <v>Mme BASTIEN</v>
          </cell>
          <cell r="L34" t="str">
            <v>M VABLES</v>
          </cell>
          <cell r="M34" t="str">
            <v>] 1974 - 1988 ]</v>
          </cell>
          <cell r="N34" t="str">
            <v>fioul</v>
          </cell>
          <cell r="O34">
            <v>120</v>
          </cell>
          <cell r="P34">
            <v>0</v>
          </cell>
          <cell r="Q34">
            <v>11</v>
          </cell>
          <cell r="R34">
            <v>0</v>
          </cell>
          <cell r="S34">
            <v>1218</v>
          </cell>
          <cell r="T34">
            <v>5898</v>
          </cell>
          <cell r="U34">
            <v>660</v>
          </cell>
          <cell r="X34">
            <v>29700</v>
          </cell>
          <cell r="Y34">
            <v>1250</v>
          </cell>
        </row>
        <row r="35">
          <cell r="A35">
            <v>79</v>
          </cell>
          <cell r="B35">
            <v>2001</v>
          </cell>
          <cell r="C35" t="str">
            <v>ONF (APOLLO)</v>
          </cell>
          <cell r="D35" t="str">
            <v>Bureaux</v>
          </cell>
          <cell r="E35" t="str">
            <v>Etat</v>
          </cell>
          <cell r="F35" t="str">
            <v xml:space="preserve">NICE-LEADER, route de Grenoble </v>
          </cell>
          <cell r="G35">
            <v>6200</v>
          </cell>
          <cell r="H35" t="str">
            <v>NICE</v>
          </cell>
          <cell r="I35" t="str">
            <v>04 93 18 51 36</v>
          </cell>
          <cell r="K35" t="str">
            <v>M GUYOT</v>
          </cell>
          <cell r="L35" t="str">
            <v>M RUPE</v>
          </cell>
          <cell r="M35" t="str">
            <v>] 1988 - 2000 ]</v>
          </cell>
          <cell r="N35" t="str">
            <v>electricité</v>
          </cell>
          <cell r="O35">
            <v>766</v>
          </cell>
          <cell r="P35">
            <v>766</v>
          </cell>
          <cell r="Q35">
            <v>0</v>
          </cell>
          <cell r="R35">
            <v>40</v>
          </cell>
          <cell r="S35">
            <v>1218</v>
          </cell>
          <cell r="T35">
            <v>57778</v>
          </cell>
          <cell r="U35">
            <v>6973</v>
          </cell>
        </row>
        <row r="36">
          <cell r="A36">
            <v>80</v>
          </cell>
          <cell r="B36">
            <v>2001</v>
          </cell>
          <cell r="C36" t="str">
            <v>Service départemental de l'architecture et du patrimoine</v>
          </cell>
          <cell r="D36" t="str">
            <v>Bureaux</v>
          </cell>
          <cell r="E36" t="str">
            <v>Etat</v>
          </cell>
          <cell r="F36" t="str">
            <v xml:space="preserve">Villa Césarie - 41 av. Thiers </v>
          </cell>
          <cell r="G36">
            <v>6000</v>
          </cell>
          <cell r="H36" t="str">
            <v>Nice</v>
          </cell>
          <cell r="I36" t="str">
            <v>04 93 16 59 17</v>
          </cell>
          <cell r="J36" t="str">
            <v>04 93 82 31 09</v>
          </cell>
          <cell r="K36" t="str">
            <v>Sophie PAUL</v>
          </cell>
          <cell r="L36" t="str">
            <v>Claude VERRIER</v>
          </cell>
          <cell r="M36" t="str">
            <v>Avant 1974</v>
          </cell>
          <cell r="N36" t="str">
            <v>gaz</v>
          </cell>
          <cell r="O36">
            <v>410</v>
          </cell>
          <cell r="P36">
            <v>282</v>
          </cell>
          <cell r="Q36">
            <v>13</v>
          </cell>
          <cell r="R36">
            <v>1300</v>
          </cell>
          <cell r="S36">
            <v>1218</v>
          </cell>
          <cell r="T36">
            <v>10746</v>
          </cell>
          <cell r="U36">
            <v>1220</v>
          </cell>
          <cell r="V36">
            <v>44563</v>
          </cell>
          <cell r="W36">
            <v>1746</v>
          </cell>
        </row>
        <row r="37">
          <cell r="A37">
            <v>81</v>
          </cell>
          <cell r="B37">
            <v>2001</v>
          </cell>
          <cell r="C37" t="str">
            <v>HOTEL DE POLICE FOCH</v>
          </cell>
          <cell r="D37" t="str">
            <v>Bureaux</v>
          </cell>
          <cell r="E37" t="str">
            <v>Etat</v>
          </cell>
          <cell r="F37" t="str">
            <v xml:space="preserve">1 av Maréchal FOCH </v>
          </cell>
          <cell r="G37">
            <v>6000</v>
          </cell>
          <cell r="H37" t="str">
            <v>NICE</v>
          </cell>
          <cell r="I37" t="str">
            <v>04 92 17 23 96</v>
          </cell>
          <cell r="J37" t="str">
            <v>04 92 17 23 99</v>
          </cell>
          <cell r="K37" t="str">
            <v>M LARGUEZE retraite -&gt; service comptable</v>
          </cell>
          <cell r="L37" t="str">
            <v>M DESCHAMPS</v>
          </cell>
          <cell r="M37" t="str">
            <v>Avant 1974</v>
          </cell>
          <cell r="N37" t="str">
            <v>fioul</v>
          </cell>
          <cell r="O37">
            <v>3596</v>
          </cell>
          <cell r="P37">
            <v>600</v>
          </cell>
          <cell r="Q37">
            <v>210</v>
          </cell>
          <cell r="R37">
            <v>0</v>
          </cell>
          <cell r="S37">
            <v>1218</v>
          </cell>
          <cell r="T37">
            <v>309041</v>
          </cell>
          <cell r="U37">
            <v>22949</v>
          </cell>
          <cell r="X37">
            <v>217800</v>
          </cell>
          <cell r="Y37">
            <v>15500</v>
          </cell>
        </row>
        <row r="38">
          <cell r="A38">
            <v>82</v>
          </cell>
          <cell r="B38">
            <v>2001</v>
          </cell>
          <cell r="C38" t="str">
            <v>CADAM Centre Administratif des Alpes-Maritimes</v>
          </cell>
          <cell r="D38" t="str">
            <v>Bureaux</v>
          </cell>
          <cell r="E38" t="str">
            <v>Etat</v>
          </cell>
          <cell r="F38" t="str">
            <v xml:space="preserve">BP 3007 </v>
          </cell>
          <cell r="G38">
            <v>6201</v>
          </cell>
          <cell r="H38" t="str">
            <v>Nice cedex 3</v>
          </cell>
          <cell r="I38" t="str">
            <v>04 97 18 63 17</v>
          </cell>
          <cell r="J38" t="str">
            <v>04 97 18 71 82</v>
          </cell>
          <cell r="K38" t="str">
            <v>Mme Michelis</v>
          </cell>
          <cell r="L38" t="str">
            <v>M Martin</v>
          </cell>
          <cell r="M38" t="str">
            <v>Avant 1974</v>
          </cell>
          <cell r="N38" t="str">
            <v>gaz</v>
          </cell>
          <cell r="O38">
            <v>88527</v>
          </cell>
          <cell r="P38">
            <v>0</v>
          </cell>
          <cell r="Q38">
            <v>2143</v>
          </cell>
          <cell r="R38">
            <v>0</v>
          </cell>
          <cell r="S38">
            <v>1218</v>
          </cell>
          <cell r="T38">
            <v>7476111</v>
          </cell>
          <cell r="U38">
            <v>383657</v>
          </cell>
          <cell r="V38">
            <v>5508625</v>
          </cell>
          <cell r="W38">
            <v>181123</v>
          </cell>
        </row>
        <row r="39">
          <cell r="A39">
            <v>99</v>
          </cell>
          <cell r="B39">
            <v>2001</v>
          </cell>
          <cell r="C39" t="str">
            <v>Inspection académique</v>
          </cell>
          <cell r="D39" t="str">
            <v>Bureaux</v>
          </cell>
          <cell r="E39" t="str">
            <v>Etat</v>
          </cell>
          <cell r="F39" t="str">
            <v xml:space="preserve">Bd Slama </v>
          </cell>
          <cell r="G39">
            <v>6201</v>
          </cell>
          <cell r="H39" t="str">
            <v>NICE</v>
          </cell>
          <cell r="I39" t="str">
            <v>04 93 72 64 08</v>
          </cell>
          <cell r="J39" t="str">
            <v>04 93 72 63 01</v>
          </cell>
          <cell r="K39" t="str">
            <v>Mme MIRAILLET</v>
          </cell>
          <cell r="L39" t="str">
            <v>M MACCARIO</v>
          </cell>
          <cell r="M39" t="str">
            <v>Avant 1974</v>
          </cell>
          <cell r="N39" t="str">
            <v>electricité</v>
          </cell>
          <cell r="O39">
            <v>2568</v>
          </cell>
          <cell r="P39">
            <v>2568</v>
          </cell>
          <cell r="Q39">
            <v>150</v>
          </cell>
          <cell r="R39">
            <v>0</v>
          </cell>
          <cell r="S39">
            <v>1218</v>
          </cell>
          <cell r="T39">
            <v>129791</v>
          </cell>
          <cell r="U39">
            <v>12721</v>
          </cell>
        </row>
        <row r="40">
          <cell r="A40">
            <v>100</v>
          </cell>
          <cell r="B40">
            <v>2001</v>
          </cell>
          <cell r="C40" t="str">
            <v>Trésorerie Générale de NICE</v>
          </cell>
          <cell r="D40" t="str">
            <v>Bureaux</v>
          </cell>
          <cell r="E40" t="str">
            <v>Etat</v>
          </cell>
          <cell r="F40" t="str">
            <v xml:space="preserve">15 bis Rue Delille </v>
          </cell>
          <cell r="G40">
            <v>6073</v>
          </cell>
          <cell r="H40" t="str">
            <v>NICE</v>
          </cell>
          <cell r="I40" t="str">
            <v>04 92 17 60 40</v>
          </cell>
          <cell r="J40" t="str">
            <v>04 92 17 60 45</v>
          </cell>
          <cell r="K40" t="str">
            <v>Mme FLEURENT</v>
          </cell>
          <cell r="L40" t="str">
            <v>M CHAZEAU</v>
          </cell>
          <cell r="M40" t="str">
            <v>] 1974 - 1988 ]</v>
          </cell>
          <cell r="N40" t="str">
            <v>fioul</v>
          </cell>
          <cell r="O40">
            <v>8179</v>
          </cell>
          <cell r="P40">
            <v>5539</v>
          </cell>
          <cell r="Q40">
            <v>360</v>
          </cell>
          <cell r="R40">
            <v>10400</v>
          </cell>
          <cell r="S40">
            <v>1218</v>
          </cell>
          <cell r="T40">
            <v>1288958</v>
          </cell>
          <cell r="U40">
            <v>79897</v>
          </cell>
          <cell r="X40">
            <v>584100</v>
          </cell>
          <cell r="Y40">
            <v>18290</v>
          </cell>
        </row>
        <row r="41">
          <cell r="A41">
            <v>101</v>
          </cell>
          <cell r="B41">
            <v>2001</v>
          </cell>
          <cell r="C41" t="str">
            <v>DDE subdivision de GRASSE</v>
          </cell>
          <cell r="D41" t="str">
            <v>Bureaux</v>
          </cell>
          <cell r="E41" t="str">
            <v>Etat</v>
          </cell>
          <cell r="F41" t="str">
            <v xml:space="preserve">11 Bis Bd Victor HUGO </v>
          </cell>
          <cell r="G41">
            <v>6131</v>
          </cell>
          <cell r="H41" t="str">
            <v>GRASSE</v>
          </cell>
          <cell r="I41" t="str">
            <v>04 92 60 76 07</v>
          </cell>
          <cell r="J41" t="str">
            <v>04 92 60 76 09</v>
          </cell>
          <cell r="K41" t="str">
            <v>M VERT</v>
          </cell>
          <cell r="L41" t="str">
            <v>M LEMOINE</v>
          </cell>
          <cell r="M41" t="str">
            <v>Avant 1974</v>
          </cell>
          <cell r="N41" t="str">
            <v>fioul</v>
          </cell>
          <cell r="O41">
            <v>500</v>
          </cell>
          <cell r="P41">
            <v>0</v>
          </cell>
          <cell r="Q41">
            <v>0</v>
          </cell>
          <cell r="R41">
            <v>0</v>
          </cell>
          <cell r="S41">
            <v>1377</v>
          </cell>
          <cell r="T41">
            <v>19151</v>
          </cell>
          <cell r="U41">
            <v>2228</v>
          </cell>
          <cell r="X41">
            <v>74250</v>
          </cell>
          <cell r="Y41">
            <v>2460</v>
          </cell>
        </row>
        <row r="42">
          <cell r="A42">
            <v>102</v>
          </cell>
          <cell r="B42">
            <v>2001</v>
          </cell>
          <cell r="C42" t="str">
            <v>ADEME Valbonne</v>
          </cell>
          <cell r="D42" t="str">
            <v>Bureaux</v>
          </cell>
          <cell r="E42" t="str">
            <v>Etat</v>
          </cell>
          <cell r="F42" t="str">
            <v xml:space="preserve">500 rte des Lucioles </v>
          </cell>
          <cell r="G42">
            <v>6560</v>
          </cell>
          <cell r="H42" t="str">
            <v>VALBONNE</v>
          </cell>
          <cell r="I42" t="str">
            <v>04 93 95 79 04</v>
          </cell>
          <cell r="K42" t="str">
            <v>Mme Duchene</v>
          </cell>
          <cell r="L42" t="str">
            <v>M PLAZY assistée de Mme DUCHENE</v>
          </cell>
          <cell r="M42" t="str">
            <v>] 1974 - 1988 ]</v>
          </cell>
          <cell r="N42" t="str">
            <v>gaz</v>
          </cell>
          <cell r="O42">
            <v>3000</v>
          </cell>
          <cell r="P42">
            <v>0</v>
          </cell>
          <cell r="Q42">
            <v>89</v>
          </cell>
          <cell r="R42">
            <v>0</v>
          </cell>
          <cell r="S42">
            <v>1316</v>
          </cell>
          <cell r="T42">
            <v>128942</v>
          </cell>
          <cell r="U42">
            <v>10990</v>
          </cell>
          <cell r="V42">
            <v>223415</v>
          </cell>
          <cell r="W42">
            <v>8025</v>
          </cell>
        </row>
        <row r="43">
          <cell r="A43">
            <v>1</v>
          </cell>
          <cell r="B43">
            <v>2001</v>
          </cell>
          <cell r="C43" t="str">
            <v>BASTIE 1</v>
          </cell>
          <cell r="D43" t="str">
            <v>Bureaux</v>
          </cell>
          <cell r="E43" t="str">
            <v>GDF</v>
          </cell>
          <cell r="F43" t="str">
            <v xml:space="preserve">Allée Maryse Bastié </v>
          </cell>
          <cell r="G43">
            <v>6000</v>
          </cell>
          <cell r="H43" t="str">
            <v>Cannes la Bocca</v>
          </cell>
          <cell r="K43" t="str">
            <v>Jean-Louis Savornin 04 93 69 69 77</v>
          </cell>
          <cell r="M43" t="str">
            <v>] 1988 - 2000 ]</v>
          </cell>
          <cell r="N43" t="str">
            <v>gaz</v>
          </cell>
          <cell r="O43">
            <v>100</v>
          </cell>
          <cell r="P43">
            <v>0</v>
          </cell>
          <cell r="Q43">
            <v>54</v>
          </cell>
          <cell r="R43">
            <v>0</v>
          </cell>
          <cell r="S43">
            <v>1375</v>
          </cell>
          <cell r="T43">
            <v>12946</v>
          </cell>
          <cell r="U43">
            <v>1445</v>
          </cell>
          <cell r="V43">
            <v>18318</v>
          </cell>
          <cell r="W43">
            <v>661</v>
          </cell>
        </row>
        <row r="44">
          <cell r="A44">
            <v>83</v>
          </cell>
          <cell r="B44">
            <v>2001</v>
          </cell>
          <cell r="C44" t="str">
            <v>Paul Montel</v>
          </cell>
          <cell r="D44" t="str">
            <v>Bureaux</v>
          </cell>
          <cell r="E44" t="str">
            <v>GDF</v>
          </cell>
          <cell r="F44" t="str">
            <v>EDF GDF Distribution 74 bd Paul Montel</v>
          </cell>
          <cell r="G44">
            <v>6000</v>
          </cell>
          <cell r="H44" t="str">
            <v>NICE</v>
          </cell>
          <cell r="K44" t="str">
            <v>Yves Peyrothe 04 93 81 89 34</v>
          </cell>
          <cell r="M44" t="str">
            <v>] 1974 - 1988 ]</v>
          </cell>
          <cell r="N44" t="str">
            <v>gaz</v>
          </cell>
          <cell r="O44">
            <v>2263</v>
          </cell>
          <cell r="P44">
            <v>2263</v>
          </cell>
          <cell r="Q44">
            <v>121</v>
          </cell>
          <cell r="R44">
            <v>0</v>
          </cell>
          <cell r="S44">
            <v>1218</v>
          </cell>
          <cell r="T44">
            <v>317000</v>
          </cell>
          <cell r="U44">
            <v>20721</v>
          </cell>
          <cell r="V44">
            <v>307800</v>
          </cell>
          <cell r="W44">
            <v>12203</v>
          </cell>
        </row>
        <row r="45">
          <cell r="A45">
            <v>84</v>
          </cell>
          <cell r="B45">
            <v>2001</v>
          </cell>
          <cell r="C45" t="str">
            <v>CHEVALIER 2</v>
          </cell>
          <cell r="D45" t="str">
            <v>Bureaux</v>
          </cell>
          <cell r="E45" t="str">
            <v>GDF</v>
          </cell>
          <cell r="F45" t="str">
            <v xml:space="preserve">av Maurice Chevalier </v>
          </cell>
          <cell r="G45">
            <v>6000</v>
          </cell>
          <cell r="H45" t="str">
            <v>Cannes la Bocca</v>
          </cell>
          <cell r="K45" t="str">
            <v>Jean-Louis Savornin 04 93 69 69 77</v>
          </cell>
          <cell r="M45" t="str">
            <v>] 1988 - 2000 ]</v>
          </cell>
          <cell r="N45" t="str">
            <v>electricité</v>
          </cell>
          <cell r="O45">
            <v>278</v>
          </cell>
          <cell r="P45">
            <v>278</v>
          </cell>
          <cell r="Q45">
            <v>51</v>
          </cell>
          <cell r="R45">
            <v>0</v>
          </cell>
          <cell r="S45">
            <v>1375</v>
          </cell>
          <cell r="T45">
            <v>53927</v>
          </cell>
          <cell r="U45">
            <v>4356</v>
          </cell>
        </row>
        <row r="46">
          <cell r="A46">
            <v>85</v>
          </cell>
          <cell r="B46">
            <v>2001</v>
          </cell>
          <cell r="C46" t="str">
            <v>AUBAREDE</v>
          </cell>
          <cell r="D46" t="str">
            <v>Bureaux</v>
          </cell>
          <cell r="E46" t="str">
            <v>GDF</v>
          </cell>
          <cell r="F46" t="str">
            <v xml:space="preserve">Place de l'auberede </v>
          </cell>
          <cell r="G46">
            <v>6116</v>
          </cell>
          <cell r="H46" t="str">
            <v>LE CANNET</v>
          </cell>
          <cell r="K46" t="str">
            <v>Jean-Louis Savornin 04 93 69 69 77</v>
          </cell>
          <cell r="M46" t="str">
            <v>] 1988 - 2000 ]</v>
          </cell>
          <cell r="N46" t="str">
            <v>gaz</v>
          </cell>
          <cell r="O46">
            <v>7511</v>
          </cell>
          <cell r="P46">
            <v>7511</v>
          </cell>
          <cell r="Q46">
            <v>175</v>
          </cell>
          <cell r="R46">
            <v>0</v>
          </cell>
          <cell r="S46">
            <v>1375</v>
          </cell>
          <cell r="T46">
            <v>1008710</v>
          </cell>
          <cell r="U46">
            <v>59131</v>
          </cell>
          <cell r="V46">
            <v>698747</v>
          </cell>
          <cell r="W46">
            <v>20342</v>
          </cell>
        </row>
        <row r="47">
          <cell r="A47">
            <v>87</v>
          </cell>
          <cell r="B47">
            <v>2001</v>
          </cell>
          <cell r="C47" t="str">
            <v>JEAN XXIII</v>
          </cell>
          <cell r="D47" t="str">
            <v>Bureaux</v>
          </cell>
          <cell r="E47" t="str">
            <v>GDF</v>
          </cell>
          <cell r="F47" t="str">
            <v xml:space="preserve">Av Jean XXII </v>
          </cell>
          <cell r="G47">
            <v>6000</v>
          </cell>
          <cell r="H47" t="str">
            <v>GRASSE</v>
          </cell>
          <cell r="K47" t="str">
            <v>Jean-Louis Savornin 04 93 69 69 77</v>
          </cell>
          <cell r="M47" t="str">
            <v>] 1974 - 1988 ]</v>
          </cell>
          <cell r="N47" t="str">
            <v>gaz</v>
          </cell>
          <cell r="O47">
            <v>1706</v>
          </cell>
          <cell r="P47">
            <v>1706</v>
          </cell>
          <cell r="Q47">
            <v>53</v>
          </cell>
          <cell r="R47">
            <v>0</v>
          </cell>
          <cell r="S47">
            <v>1377</v>
          </cell>
          <cell r="T47">
            <v>163024</v>
          </cell>
          <cell r="U47">
            <v>14591</v>
          </cell>
          <cell r="V47">
            <v>131489</v>
          </cell>
          <cell r="W47">
            <v>4273</v>
          </cell>
        </row>
        <row r="48">
          <cell r="A48">
            <v>103</v>
          </cell>
          <cell r="B48">
            <v>2001</v>
          </cell>
          <cell r="C48" t="str">
            <v>BASTIE 2</v>
          </cell>
          <cell r="D48" t="str">
            <v>Bureaux</v>
          </cell>
          <cell r="E48" t="str">
            <v>GDF</v>
          </cell>
          <cell r="F48" t="str">
            <v xml:space="preserve">Allée Maryse Bastié </v>
          </cell>
          <cell r="G48">
            <v>6000</v>
          </cell>
          <cell r="H48" t="str">
            <v>Cannes la Bocca</v>
          </cell>
          <cell r="K48" t="str">
            <v>Jean-Louis Savornin 04 93 69 69 77</v>
          </cell>
          <cell r="M48" t="str">
            <v>] 1988 - 2000 ]</v>
          </cell>
          <cell r="N48" t="str">
            <v>electricité</v>
          </cell>
          <cell r="O48">
            <v>1098</v>
          </cell>
          <cell r="P48">
            <v>1098</v>
          </cell>
          <cell r="Q48">
            <v>54</v>
          </cell>
          <cell r="R48">
            <v>0</v>
          </cell>
          <cell r="S48">
            <v>1375</v>
          </cell>
          <cell r="T48">
            <v>142288</v>
          </cell>
          <cell r="U48">
            <v>15892</v>
          </cell>
        </row>
        <row r="49">
          <cell r="A49">
            <v>86</v>
          </cell>
          <cell r="B49">
            <v>2001</v>
          </cell>
          <cell r="C49" t="str">
            <v>Antibes-Vallauris</v>
          </cell>
          <cell r="D49" t="str">
            <v>Bureaux</v>
          </cell>
          <cell r="E49" t="str">
            <v>EDF</v>
          </cell>
          <cell r="F49" t="str">
            <v xml:space="preserve">1250 ch de vallauris </v>
          </cell>
          <cell r="G49">
            <v>6600</v>
          </cell>
          <cell r="H49" t="str">
            <v>Antibes</v>
          </cell>
          <cell r="M49" t="str">
            <v>] 1988 - 2000 ]</v>
          </cell>
          <cell r="N49" t="str">
            <v>electricité</v>
          </cell>
          <cell r="O49">
            <v>2684</v>
          </cell>
          <cell r="P49">
            <v>2684</v>
          </cell>
          <cell r="Q49">
            <v>70</v>
          </cell>
          <cell r="R49">
            <v>0</v>
          </cell>
          <cell r="S49">
            <v>1289</v>
          </cell>
          <cell r="T49">
            <v>493498</v>
          </cell>
          <cell r="U49">
            <v>30072</v>
          </cell>
        </row>
        <row r="50">
          <cell r="A50">
            <v>88</v>
          </cell>
          <cell r="B50">
            <v>2001</v>
          </cell>
          <cell r="C50" t="str">
            <v>Cagnes</v>
          </cell>
          <cell r="D50" t="str">
            <v>Bureaux</v>
          </cell>
          <cell r="E50" t="str">
            <v>EDF</v>
          </cell>
          <cell r="F50" t="str">
            <v xml:space="preserve">59 route de france </v>
          </cell>
          <cell r="G50">
            <v>6800</v>
          </cell>
          <cell r="H50" t="str">
            <v>Cagnes sur mer</v>
          </cell>
          <cell r="M50" t="str">
            <v>Avant 1974</v>
          </cell>
          <cell r="N50" t="str">
            <v>electricité</v>
          </cell>
          <cell r="O50">
            <v>2262</v>
          </cell>
          <cell r="P50">
            <v>2262</v>
          </cell>
          <cell r="Q50">
            <v>113</v>
          </cell>
          <cell r="R50">
            <v>0</v>
          </cell>
          <cell r="S50">
            <v>1289</v>
          </cell>
          <cell r="T50">
            <v>367469</v>
          </cell>
          <cell r="U50">
            <v>28240</v>
          </cell>
        </row>
        <row r="51">
          <cell r="A51">
            <v>89</v>
          </cell>
          <cell r="B51">
            <v>2001</v>
          </cell>
          <cell r="C51" t="str">
            <v>MENTON / AE RIVIERA</v>
          </cell>
          <cell r="D51" t="str">
            <v>Bureaux</v>
          </cell>
          <cell r="E51" t="str">
            <v>EDF</v>
          </cell>
          <cell r="F51" t="str">
            <v xml:space="preserve">99 route de Sospel </v>
          </cell>
          <cell r="G51">
            <v>6500</v>
          </cell>
          <cell r="H51" t="str">
            <v>MENTON</v>
          </cell>
          <cell r="M51" t="str">
            <v>] 1974 - 1988 ]</v>
          </cell>
          <cell r="N51" t="str">
            <v>electricité</v>
          </cell>
          <cell r="O51">
            <v>1979</v>
          </cell>
          <cell r="P51">
            <v>1979</v>
          </cell>
          <cell r="Q51">
            <v>99</v>
          </cell>
          <cell r="R51">
            <v>0</v>
          </cell>
          <cell r="S51">
            <v>1279</v>
          </cell>
          <cell r="T51">
            <v>183858</v>
          </cell>
          <cell r="U51">
            <v>14056</v>
          </cell>
        </row>
        <row r="52">
          <cell r="A52">
            <v>90</v>
          </cell>
          <cell r="B52">
            <v>2001</v>
          </cell>
          <cell r="C52" t="str">
            <v>NICE Palais</v>
          </cell>
          <cell r="D52" t="str">
            <v>Bureaux</v>
          </cell>
          <cell r="E52" t="str">
            <v>EDF</v>
          </cell>
          <cell r="F52" t="str">
            <v xml:space="preserve">14 route de turin </v>
          </cell>
          <cell r="G52">
            <v>6300</v>
          </cell>
          <cell r="H52" t="str">
            <v>NICE</v>
          </cell>
          <cell r="M52" t="str">
            <v>Avant 1974</v>
          </cell>
          <cell r="N52" t="str">
            <v>electricité</v>
          </cell>
          <cell r="O52">
            <v>4111</v>
          </cell>
          <cell r="P52">
            <v>4111</v>
          </cell>
          <cell r="Q52">
            <v>206</v>
          </cell>
          <cell r="R52">
            <v>0</v>
          </cell>
          <cell r="S52">
            <v>1218</v>
          </cell>
          <cell r="T52">
            <v>851402</v>
          </cell>
          <cell r="U52">
            <v>44053</v>
          </cell>
        </row>
        <row r="53">
          <cell r="A53">
            <v>91</v>
          </cell>
          <cell r="B53">
            <v>2001</v>
          </cell>
          <cell r="C53" t="str">
            <v>NICE Gorbella</v>
          </cell>
          <cell r="D53" t="str">
            <v>Bureaux</v>
          </cell>
          <cell r="E53" t="str">
            <v>EDF</v>
          </cell>
          <cell r="F53" t="str">
            <v xml:space="preserve">29 Bd Comte de falicon </v>
          </cell>
          <cell r="G53">
            <v>6100</v>
          </cell>
          <cell r="H53" t="str">
            <v>NICE</v>
          </cell>
          <cell r="M53" t="str">
            <v>] 1988 - 2000 ]</v>
          </cell>
          <cell r="N53" t="str">
            <v>electricité</v>
          </cell>
          <cell r="O53">
            <v>815</v>
          </cell>
          <cell r="P53">
            <v>815</v>
          </cell>
          <cell r="Q53">
            <v>41</v>
          </cell>
          <cell r="R53">
            <v>0</v>
          </cell>
          <cell r="S53">
            <v>1218</v>
          </cell>
          <cell r="T53">
            <v>108420</v>
          </cell>
          <cell r="U53">
            <v>7698</v>
          </cell>
        </row>
        <row r="54">
          <cell r="A54">
            <v>92</v>
          </cell>
          <cell r="B54">
            <v>2001</v>
          </cell>
          <cell r="C54" t="str">
            <v>NICE Notre Dame</v>
          </cell>
          <cell r="D54" t="str">
            <v>Bureaux</v>
          </cell>
          <cell r="E54" t="str">
            <v>EDF</v>
          </cell>
          <cell r="F54" t="str">
            <v xml:space="preserve">23 av notre dame </v>
          </cell>
          <cell r="G54">
            <v>6000</v>
          </cell>
          <cell r="H54" t="str">
            <v>NICE</v>
          </cell>
          <cell r="M54" t="str">
            <v>Avant 1974</v>
          </cell>
          <cell r="N54" t="str">
            <v>electricité</v>
          </cell>
          <cell r="O54">
            <v>1488</v>
          </cell>
          <cell r="P54">
            <v>0</v>
          </cell>
          <cell r="Q54">
            <v>74</v>
          </cell>
          <cell r="R54">
            <v>0</v>
          </cell>
          <cell r="S54">
            <v>1218</v>
          </cell>
          <cell r="T54">
            <v>133039</v>
          </cell>
          <cell r="U54">
            <v>10785</v>
          </cell>
        </row>
        <row r="55">
          <cell r="A55">
            <v>93</v>
          </cell>
          <cell r="B55">
            <v>2001</v>
          </cell>
          <cell r="C55" t="str">
            <v>NICE La plaine</v>
          </cell>
          <cell r="D55" t="str">
            <v>Bureaux</v>
          </cell>
          <cell r="E55" t="str">
            <v>EDF</v>
          </cell>
          <cell r="F55" t="str">
            <v xml:space="preserve">av Pontremoli BAT E 1 </v>
          </cell>
          <cell r="G55">
            <v>6200</v>
          </cell>
          <cell r="H55" t="str">
            <v>NICE</v>
          </cell>
          <cell r="M55" t="str">
            <v>] 1974 - 1988 ]</v>
          </cell>
          <cell r="N55" t="str">
            <v>electricité</v>
          </cell>
          <cell r="O55">
            <v>875</v>
          </cell>
          <cell r="P55">
            <v>875</v>
          </cell>
          <cell r="Q55">
            <v>44</v>
          </cell>
          <cell r="R55">
            <v>0</v>
          </cell>
          <cell r="S55">
            <v>1218</v>
          </cell>
          <cell r="T55">
            <v>53420</v>
          </cell>
          <cell r="U55">
            <v>4167</v>
          </cell>
        </row>
        <row r="56">
          <cell r="A56">
            <v>94</v>
          </cell>
          <cell r="B56">
            <v>2001</v>
          </cell>
          <cell r="C56" t="str">
            <v>PUGET THENIERS</v>
          </cell>
          <cell r="D56" t="str">
            <v>Bureaux</v>
          </cell>
          <cell r="E56" t="str">
            <v>EDF</v>
          </cell>
          <cell r="F56" t="str">
            <v xml:space="preserve">Quartier le savet </v>
          </cell>
          <cell r="G56">
            <v>6260</v>
          </cell>
          <cell r="H56" t="str">
            <v>PUGET-THENIERS</v>
          </cell>
          <cell r="M56" t="str">
            <v>] 1988 - 2000 ]</v>
          </cell>
          <cell r="N56" t="str">
            <v>electricité</v>
          </cell>
          <cell r="O56">
            <v>643</v>
          </cell>
          <cell r="P56">
            <v>0</v>
          </cell>
          <cell r="Q56">
            <v>32</v>
          </cell>
          <cell r="R56">
            <v>0</v>
          </cell>
          <cell r="S56">
            <v>2007</v>
          </cell>
          <cell r="T56">
            <v>86786</v>
          </cell>
          <cell r="U56">
            <v>7753</v>
          </cell>
        </row>
        <row r="57">
          <cell r="A57">
            <v>95</v>
          </cell>
          <cell r="B57">
            <v>2001</v>
          </cell>
          <cell r="C57" t="str">
            <v>PAILLON (DRAP)</v>
          </cell>
          <cell r="D57" t="str">
            <v>Bureaux</v>
          </cell>
          <cell r="E57" t="str">
            <v>EDF</v>
          </cell>
          <cell r="F57" t="str">
            <v xml:space="preserve">1 plan du marquis </v>
          </cell>
          <cell r="G57">
            <v>6340</v>
          </cell>
          <cell r="H57" t="str">
            <v>DRAP</v>
          </cell>
          <cell r="M57" t="str">
            <v>Avant 1974</v>
          </cell>
          <cell r="N57" t="str">
            <v>electricité</v>
          </cell>
          <cell r="O57">
            <v>681</v>
          </cell>
          <cell r="P57">
            <v>0</v>
          </cell>
          <cell r="Q57">
            <v>34</v>
          </cell>
          <cell r="R57">
            <v>0</v>
          </cell>
          <cell r="S57">
            <v>1218</v>
          </cell>
          <cell r="T57">
            <v>107227</v>
          </cell>
          <cell r="U57">
            <v>8024</v>
          </cell>
        </row>
        <row r="58">
          <cell r="A58">
            <v>96</v>
          </cell>
          <cell r="B58">
            <v>2001</v>
          </cell>
          <cell r="C58" t="str">
            <v>GRASSE DUVAL</v>
          </cell>
          <cell r="D58" t="str">
            <v>Bureaux</v>
          </cell>
          <cell r="E58" t="str">
            <v>EDF</v>
          </cell>
          <cell r="F58" t="str">
            <v xml:space="preserve">av Mathias DUVAL </v>
          </cell>
          <cell r="G58">
            <v>6130</v>
          </cell>
          <cell r="H58" t="str">
            <v>GRASSE</v>
          </cell>
          <cell r="M58" t="str">
            <v>Avant 1974</v>
          </cell>
          <cell r="N58" t="str">
            <v>electricité</v>
          </cell>
          <cell r="O58">
            <v>1308</v>
          </cell>
          <cell r="P58">
            <v>1308</v>
          </cell>
          <cell r="Q58">
            <v>55</v>
          </cell>
          <cell r="R58">
            <v>0</v>
          </cell>
          <cell r="S58">
            <v>1377</v>
          </cell>
          <cell r="T58">
            <v>212657</v>
          </cell>
          <cell r="U58">
            <v>15928</v>
          </cell>
        </row>
        <row r="59">
          <cell r="A59">
            <v>97</v>
          </cell>
          <cell r="B59">
            <v>2001</v>
          </cell>
          <cell r="C59" t="str">
            <v>SIEGE DU CENTRE 2</v>
          </cell>
          <cell r="D59" t="str">
            <v>Bureaux</v>
          </cell>
          <cell r="E59" t="str">
            <v>EDF</v>
          </cell>
          <cell r="F59" t="str">
            <v xml:space="preserve">125 av de BRANCOLAR </v>
          </cell>
          <cell r="G59">
            <v>6100</v>
          </cell>
          <cell r="H59" t="str">
            <v>NICE</v>
          </cell>
          <cell r="M59" t="str">
            <v>Avant 1974</v>
          </cell>
          <cell r="N59" t="str">
            <v>electricité</v>
          </cell>
          <cell r="O59">
            <v>9807</v>
          </cell>
          <cell r="P59">
            <v>9807</v>
          </cell>
          <cell r="Q59">
            <v>490</v>
          </cell>
          <cell r="R59">
            <v>0</v>
          </cell>
          <cell r="S59">
            <v>1218</v>
          </cell>
          <cell r="T59">
            <v>2298864</v>
          </cell>
          <cell r="U59">
            <v>162898</v>
          </cell>
        </row>
        <row r="60">
          <cell r="A60">
            <v>98</v>
          </cell>
          <cell r="B60">
            <v>2001</v>
          </cell>
          <cell r="C60" t="str">
            <v>LE CANNET/ LES FADES</v>
          </cell>
          <cell r="D60" t="str">
            <v>Bureaux</v>
          </cell>
          <cell r="E60" t="str">
            <v>EDF</v>
          </cell>
          <cell r="F60" t="str">
            <v xml:space="preserve">27 Ch FADES Locaux Techniques </v>
          </cell>
          <cell r="G60">
            <v>6110</v>
          </cell>
          <cell r="H60" t="str">
            <v>LE CANNET</v>
          </cell>
          <cell r="M60" t="str">
            <v>] 1988 - 2000 ]</v>
          </cell>
          <cell r="N60" t="str">
            <v>electricité</v>
          </cell>
          <cell r="O60">
            <v>3367</v>
          </cell>
          <cell r="P60">
            <v>3367</v>
          </cell>
          <cell r="Q60">
            <v>60</v>
          </cell>
          <cell r="R60">
            <v>0</v>
          </cell>
          <cell r="S60">
            <v>1375</v>
          </cell>
          <cell r="T60">
            <v>649252</v>
          </cell>
          <cell r="U60">
            <v>44993</v>
          </cell>
        </row>
        <row r="61">
          <cell r="A61">
            <v>3</v>
          </cell>
          <cell r="B61">
            <v>2001</v>
          </cell>
          <cell r="C61" t="str">
            <v>St Exupéry</v>
          </cell>
          <cell r="D61" t="str">
            <v>Enseignement</v>
          </cell>
          <cell r="E61" t="str">
            <v>Collège</v>
          </cell>
          <cell r="F61" t="str">
            <v xml:space="preserve">116 av. Pierre Amadieu </v>
          </cell>
          <cell r="G61">
            <v>6700</v>
          </cell>
          <cell r="H61" t="str">
            <v>St Laurent du Var</v>
          </cell>
          <cell r="I61" t="str">
            <v>04 93 07 71 63</v>
          </cell>
          <cell r="J61" t="str">
            <v>04 92 12 13 80</v>
          </cell>
          <cell r="K61" t="str">
            <v>CLEMENT</v>
          </cell>
          <cell r="L61" t="str">
            <v>PEREZ</v>
          </cell>
          <cell r="M61" t="str">
            <v>] 1988 - 2000 ]</v>
          </cell>
          <cell r="N61" t="str">
            <v>gaz</v>
          </cell>
          <cell r="O61">
            <v>6237</v>
          </cell>
          <cell r="P61">
            <v>0</v>
          </cell>
          <cell r="Q61">
            <v>730</v>
          </cell>
          <cell r="R61">
            <v>0</v>
          </cell>
          <cell r="S61">
            <v>1218</v>
          </cell>
          <cell r="T61">
            <v>294318</v>
          </cell>
          <cell r="U61">
            <v>30152</v>
          </cell>
          <cell r="V61">
            <v>279274</v>
          </cell>
          <cell r="W61">
            <v>10126</v>
          </cell>
        </row>
        <row r="62">
          <cell r="A62">
            <v>4</v>
          </cell>
          <cell r="B62">
            <v>2001</v>
          </cell>
          <cell r="C62" t="str">
            <v>Henri Matisse</v>
          </cell>
          <cell r="D62" t="str">
            <v>Enseignement</v>
          </cell>
          <cell r="E62" t="str">
            <v>Collège</v>
          </cell>
          <cell r="F62" t="str">
            <v xml:space="preserve">Av. Reine Victoria </v>
          </cell>
          <cell r="G62">
            <v>6050</v>
          </cell>
          <cell r="H62" t="str">
            <v>Nice cedex 1</v>
          </cell>
          <cell r="I62" t="str">
            <v>04 93 81 26 35</v>
          </cell>
          <cell r="J62" t="str">
            <v>04 93 53 11 45</v>
          </cell>
          <cell r="K62" t="str">
            <v>MATHOREZ Marie</v>
          </cell>
          <cell r="L62" t="str">
            <v>DELAGRANGE Christian</v>
          </cell>
          <cell r="M62" t="str">
            <v>] 1974 - 1988 ]</v>
          </cell>
          <cell r="N62" t="str">
            <v>gaz</v>
          </cell>
          <cell r="O62">
            <v>6867</v>
          </cell>
          <cell r="P62">
            <v>0</v>
          </cell>
          <cell r="Q62">
            <v>950</v>
          </cell>
          <cell r="R62">
            <v>0</v>
          </cell>
          <cell r="S62">
            <v>1218</v>
          </cell>
          <cell r="T62">
            <v>156825</v>
          </cell>
          <cell r="U62">
            <v>16157</v>
          </cell>
          <cell r="V62">
            <v>410037</v>
          </cell>
          <cell r="W62">
            <v>14580</v>
          </cell>
        </row>
        <row r="63">
          <cell r="A63">
            <v>6</v>
          </cell>
          <cell r="B63">
            <v>2001</v>
          </cell>
          <cell r="C63" t="str">
            <v>Les Vallergues</v>
          </cell>
          <cell r="D63" t="str">
            <v>Enseignement</v>
          </cell>
          <cell r="E63" t="str">
            <v>Collège</v>
          </cell>
          <cell r="F63" t="str">
            <v xml:space="preserve">71 av. de Lattre de Tassigny </v>
          </cell>
          <cell r="G63">
            <v>6400</v>
          </cell>
          <cell r="H63" t="str">
            <v>CANNES</v>
          </cell>
          <cell r="I63" t="str">
            <v>04 93 06 63 33</v>
          </cell>
          <cell r="J63" t="str">
            <v>04 93 06 63 34</v>
          </cell>
          <cell r="K63" t="str">
            <v>Conseil général des Alpes-Maritimes</v>
          </cell>
          <cell r="L63" t="str">
            <v>Quantier Danielle</v>
          </cell>
          <cell r="M63" t="str">
            <v>] 1974 - 1988 ]</v>
          </cell>
          <cell r="N63" t="str">
            <v>gaz</v>
          </cell>
          <cell r="O63">
            <v>8535</v>
          </cell>
          <cell r="P63">
            <v>0</v>
          </cell>
          <cell r="Q63">
            <v>578</v>
          </cell>
          <cell r="R63">
            <v>0</v>
          </cell>
          <cell r="S63">
            <v>1375</v>
          </cell>
          <cell r="T63">
            <v>189245</v>
          </cell>
          <cell r="U63">
            <v>16464</v>
          </cell>
          <cell r="V63">
            <v>486453</v>
          </cell>
          <cell r="W63">
            <v>17640</v>
          </cell>
        </row>
        <row r="64">
          <cell r="A64">
            <v>9</v>
          </cell>
          <cell r="B64">
            <v>2001</v>
          </cell>
          <cell r="C64" t="str">
            <v>Antoine Risso</v>
          </cell>
          <cell r="D64" t="str">
            <v>Enseignement</v>
          </cell>
          <cell r="E64" t="str">
            <v>Collège</v>
          </cell>
          <cell r="F64" t="str">
            <v xml:space="preserve">8 bd Pierre Sola </v>
          </cell>
          <cell r="G64">
            <v>6300</v>
          </cell>
          <cell r="H64" t="str">
            <v>Nice</v>
          </cell>
          <cell r="I64" t="str">
            <v>04 92 00 00 30</v>
          </cell>
          <cell r="J64" t="str">
            <v>04 92 00 00 40</v>
          </cell>
          <cell r="K64" t="str">
            <v>REZGUI Jocelyne</v>
          </cell>
          <cell r="L64" t="str">
            <v>ANDREANI Paul</v>
          </cell>
          <cell r="M64" t="str">
            <v>Avant 1974</v>
          </cell>
          <cell r="N64" t="str">
            <v>gaz</v>
          </cell>
          <cell r="O64">
            <v>6950</v>
          </cell>
          <cell r="P64">
            <v>0</v>
          </cell>
          <cell r="Q64">
            <v>659</v>
          </cell>
          <cell r="R64">
            <v>0</v>
          </cell>
          <cell r="S64">
            <v>1218</v>
          </cell>
          <cell r="T64">
            <v>94765</v>
          </cell>
          <cell r="U64">
            <v>10423</v>
          </cell>
          <cell r="V64">
            <v>294061</v>
          </cell>
          <cell r="W64">
            <v>11021</v>
          </cell>
        </row>
        <row r="65">
          <cell r="A65">
            <v>11</v>
          </cell>
          <cell r="B65">
            <v>2001</v>
          </cell>
          <cell r="C65" t="str">
            <v>Albert Camus</v>
          </cell>
          <cell r="D65" t="str">
            <v>Enseignement</v>
          </cell>
          <cell r="E65" t="str">
            <v>Collège</v>
          </cell>
          <cell r="F65" t="str">
            <v xml:space="preserve">Av. Robert Schuman </v>
          </cell>
          <cell r="G65">
            <v>6210</v>
          </cell>
          <cell r="H65" t="str">
            <v>Mandelieu la Napoule</v>
          </cell>
          <cell r="I65" t="str">
            <v>04 93 93 60 60</v>
          </cell>
          <cell r="J65" t="str">
            <v>04 93 93 60 61</v>
          </cell>
          <cell r="K65" t="str">
            <v>PETT Yolande</v>
          </cell>
          <cell r="L65" t="str">
            <v>BENDELAC Alberto</v>
          </cell>
          <cell r="M65" t="str">
            <v>] 1974 - 1988 ]</v>
          </cell>
          <cell r="N65" t="str">
            <v>gaz</v>
          </cell>
          <cell r="O65">
            <v>8404</v>
          </cell>
          <cell r="P65">
            <v>0</v>
          </cell>
          <cell r="Q65">
            <v>941</v>
          </cell>
          <cell r="R65">
            <v>0</v>
          </cell>
          <cell r="S65">
            <v>1332</v>
          </cell>
          <cell r="T65">
            <v>196357</v>
          </cell>
          <cell r="U65">
            <v>21095</v>
          </cell>
          <cell r="V65">
            <v>525522</v>
          </cell>
          <cell r="W65">
            <v>19497</v>
          </cell>
        </row>
        <row r="66">
          <cell r="A66">
            <v>13</v>
          </cell>
          <cell r="B66">
            <v>2001</v>
          </cell>
          <cell r="C66" t="str">
            <v>La Bourgade</v>
          </cell>
          <cell r="D66" t="str">
            <v>Enseignement</v>
          </cell>
          <cell r="E66" t="str">
            <v>Collège</v>
          </cell>
          <cell r="F66" t="str">
            <v xml:space="preserve"> 17 allée des Lucioles</v>
          </cell>
          <cell r="G66">
            <v>6340</v>
          </cell>
          <cell r="H66" t="str">
            <v>La Trinité</v>
          </cell>
          <cell r="I66" t="str">
            <v>04 93 54 30 10</v>
          </cell>
          <cell r="J66" t="str">
            <v>04 93 54 56 41</v>
          </cell>
          <cell r="K66" t="str">
            <v>Mr BIAGI</v>
          </cell>
          <cell r="L66" t="str">
            <v>Mme PORTET</v>
          </cell>
          <cell r="M66" t="str">
            <v>] 1974 - 1988 ]</v>
          </cell>
          <cell r="N66" t="str">
            <v>gaz</v>
          </cell>
          <cell r="O66">
            <v>2355</v>
          </cell>
          <cell r="P66">
            <v>0</v>
          </cell>
          <cell r="Q66">
            <v>500</v>
          </cell>
          <cell r="R66">
            <v>0</v>
          </cell>
          <cell r="S66">
            <v>1218</v>
          </cell>
          <cell r="T66">
            <v>123545</v>
          </cell>
          <cell r="U66">
            <v>12002</v>
          </cell>
          <cell r="V66">
            <v>86808</v>
          </cell>
          <cell r="W66">
            <v>3217</v>
          </cell>
        </row>
        <row r="67">
          <cell r="A67">
            <v>14</v>
          </cell>
          <cell r="B67">
            <v>2001</v>
          </cell>
          <cell r="C67" t="str">
            <v>Gérard Philippe</v>
          </cell>
          <cell r="D67" t="str">
            <v>Enseignement</v>
          </cell>
          <cell r="E67" t="str">
            <v>Collège</v>
          </cell>
          <cell r="F67" t="str">
            <v xml:space="preserve">1 av. Alfred de Vigny </v>
          </cell>
          <cell r="G67">
            <v>6150</v>
          </cell>
          <cell r="H67" t="str">
            <v>Cannes La Bocca</v>
          </cell>
          <cell r="I67" t="str">
            <v>04 93 90 50 50</v>
          </cell>
          <cell r="J67" t="str">
            <v>04 93 90 50 55</v>
          </cell>
          <cell r="K67" t="str">
            <v>Yvette ROBALDO, M CAMERA factotum</v>
          </cell>
          <cell r="L67" t="str">
            <v>Mr HOUGUE</v>
          </cell>
          <cell r="M67" t="str">
            <v>] 1974 - 1988 ]</v>
          </cell>
          <cell r="N67" t="str">
            <v>gaz</v>
          </cell>
          <cell r="O67">
            <v>3195</v>
          </cell>
          <cell r="P67">
            <v>0</v>
          </cell>
          <cell r="Q67">
            <v>802</v>
          </cell>
          <cell r="R67">
            <v>0</v>
          </cell>
          <cell r="S67">
            <v>1375</v>
          </cell>
          <cell r="T67">
            <v>163823</v>
          </cell>
          <cell r="U67">
            <v>14744</v>
          </cell>
          <cell r="V67">
            <v>462408</v>
          </cell>
          <cell r="W67">
            <v>16154</v>
          </cell>
        </row>
        <row r="68">
          <cell r="A68">
            <v>33</v>
          </cell>
          <cell r="B68">
            <v>2001</v>
          </cell>
          <cell r="C68" t="str">
            <v>BLANQUI</v>
          </cell>
          <cell r="D68" t="str">
            <v>Enseignement</v>
          </cell>
          <cell r="E68" t="str">
            <v>Collège</v>
          </cell>
          <cell r="F68" t="str">
            <v xml:space="preserve">promenade lieutenant René Maurin </v>
          </cell>
          <cell r="G68">
            <v>6260</v>
          </cell>
          <cell r="H68" t="str">
            <v>PUGET THENIERS</v>
          </cell>
          <cell r="I68" t="str">
            <v>04 93 05 20 21</v>
          </cell>
          <cell r="J68" t="str">
            <v>04 93 05 20 23</v>
          </cell>
          <cell r="K68" t="str">
            <v>M DUQUESNE</v>
          </cell>
          <cell r="L68" t="str">
            <v>Mme RENDA BLANC</v>
          </cell>
          <cell r="M68" t="str">
            <v>] 1974 - 1988 ]</v>
          </cell>
          <cell r="N68" t="str">
            <v>fioul</v>
          </cell>
          <cell r="O68">
            <v>5296</v>
          </cell>
          <cell r="P68">
            <v>0</v>
          </cell>
          <cell r="Q68">
            <v>275</v>
          </cell>
          <cell r="R68">
            <v>0</v>
          </cell>
          <cell r="S68">
            <v>2007</v>
          </cell>
          <cell r="T68">
            <v>134112</v>
          </cell>
          <cell r="U68">
            <v>14680</v>
          </cell>
          <cell r="X68">
            <v>831600</v>
          </cell>
          <cell r="Y68">
            <v>32200</v>
          </cell>
          <cell r="Z68">
            <v>13377</v>
          </cell>
          <cell r="AA68">
            <v>1135</v>
          </cell>
        </row>
        <row r="69">
          <cell r="A69">
            <v>34</v>
          </cell>
          <cell r="B69">
            <v>2001</v>
          </cell>
          <cell r="C69" t="str">
            <v>LA VESUBIE</v>
          </cell>
          <cell r="D69" t="str">
            <v>Enseignement</v>
          </cell>
          <cell r="E69" t="str">
            <v>Collège</v>
          </cell>
          <cell r="F69" t="str">
            <v xml:space="preserve">Jean Salines </v>
          </cell>
          <cell r="G69">
            <v>6450</v>
          </cell>
          <cell r="H69" t="str">
            <v>ROQUEBILLIERE</v>
          </cell>
          <cell r="I69" t="str">
            <v>04 93 03 40 07</v>
          </cell>
          <cell r="J69" t="str">
            <v>04 93 03 45 04</v>
          </cell>
          <cell r="K69" t="str">
            <v>Mme BOMER</v>
          </cell>
          <cell r="L69" t="str">
            <v>M LEIRITZ</v>
          </cell>
          <cell r="M69" t="str">
            <v>Avant 1974</v>
          </cell>
          <cell r="N69" t="str">
            <v>bois</v>
          </cell>
          <cell r="O69">
            <v>5793</v>
          </cell>
          <cell r="P69">
            <v>0</v>
          </cell>
          <cell r="Q69">
            <v>235</v>
          </cell>
          <cell r="R69">
            <v>0</v>
          </cell>
          <cell r="S69">
            <v>2300</v>
          </cell>
          <cell r="T69">
            <v>168993</v>
          </cell>
          <cell r="U69">
            <v>19526</v>
          </cell>
          <cell r="Z69">
            <v>113972</v>
          </cell>
          <cell r="AA69">
            <v>7509</v>
          </cell>
          <cell r="AD69">
            <v>681504</v>
          </cell>
          <cell r="AE69">
            <v>17690</v>
          </cell>
        </row>
        <row r="70">
          <cell r="A70">
            <v>35</v>
          </cell>
          <cell r="B70">
            <v>2001</v>
          </cell>
          <cell r="C70" t="str">
            <v>RABELAIS</v>
          </cell>
          <cell r="D70" t="str">
            <v>Enseignement</v>
          </cell>
          <cell r="E70" t="str">
            <v>Collège</v>
          </cell>
          <cell r="F70" t="str">
            <v xml:space="preserve">Chemin du Castel </v>
          </cell>
          <cell r="G70">
            <v>6440</v>
          </cell>
          <cell r="H70" t="str">
            <v>L'ESCARENE</v>
          </cell>
          <cell r="I70" t="str">
            <v>04 93 79 66 77</v>
          </cell>
          <cell r="J70" t="str">
            <v>04 93 79 68 28</v>
          </cell>
          <cell r="K70" t="str">
            <v>Mme LASNIER</v>
          </cell>
          <cell r="L70" t="str">
            <v>M HUMBERT</v>
          </cell>
          <cell r="M70" t="str">
            <v>] 1988 - 2000 ]</v>
          </cell>
          <cell r="N70" t="str">
            <v>gaz</v>
          </cell>
          <cell r="O70">
            <v>6360</v>
          </cell>
          <cell r="P70">
            <v>0</v>
          </cell>
          <cell r="Q70">
            <v>376</v>
          </cell>
          <cell r="R70">
            <v>0</v>
          </cell>
          <cell r="S70">
            <v>1773</v>
          </cell>
          <cell r="T70">
            <v>109206</v>
          </cell>
          <cell r="U70">
            <v>10307</v>
          </cell>
          <cell r="V70">
            <v>399277</v>
          </cell>
          <cell r="W70">
            <v>16051</v>
          </cell>
        </row>
        <row r="71">
          <cell r="A71">
            <v>36</v>
          </cell>
          <cell r="B71">
            <v>2001</v>
          </cell>
          <cell r="C71" t="str">
            <v>le Pré des ROURES</v>
          </cell>
          <cell r="D71" t="str">
            <v>Enseignement</v>
          </cell>
          <cell r="E71" t="str">
            <v>Collège</v>
          </cell>
          <cell r="F71" t="str">
            <v xml:space="preserve">7 route de NICE </v>
          </cell>
          <cell r="G71">
            <v>6650</v>
          </cell>
          <cell r="H71" t="str">
            <v>LE ROURET</v>
          </cell>
          <cell r="I71" t="str">
            <v>04 92 60 30 30</v>
          </cell>
          <cell r="J71" t="str">
            <v>04 60 60 30 31</v>
          </cell>
          <cell r="K71" t="str">
            <v>Mme GUICHARD</v>
          </cell>
          <cell r="L71" t="str">
            <v>Mme OCTAVE</v>
          </cell>
          <cell r="M71" t="str">
            <v>] 1988 - 2000 ]</v>
          </cell>
          <cell r="N71" t="str">
            <v>gaz</v>
          </cell>
          <cell r="O71">
            <v>7220</v>
          </cell>
          <cell r="P71">
            <v>0</v>
          </cell>
          <cell r="Q71">
            <v>895</v>
          </cell>
          <cell r="R71">
            <v>0</v>
          </cell>
          <cell r="S71">
            <v>1377</v>
          </cell>
          <cell r="T71">
            <v>175415</v>
          </cell>
          <cell r="U71">
            <v>17099</v>
          </cell>
          <cell r="V71">
            <v>475045</v>
          </cell>
          <cell r="W71">
            <v>17842</v>
          </cell>
        </row>
        <row r="72">
          <cell r="A72">
            <v>37</v>
          </cell>
          <cell r="B72">
            <v>2001</v>
          </cell>
          <cell r="C72" t="str">
            <v>Les BAOUS</v>
          </cell>
          <cell r="D72" t="str">
            <v>Enseignement</v>
          </cell>
          <cell r="E72" t="str">
            <v>Collège</v>
          </cell>
          <cell r="F72" t="str">
            <v xml:space="preserve">Route de Gattières </v>
          </cell>
          <cell r="G72">
            <v>6640</v>
          </cell>
          <cell r="H72" t="str">
            <v>SAINT JEANNET</v>
          </cell>
          <cell r="I72" t="str">
            <v>04 93 24 51 30</v>
          </cell>
          <cell r="M72" t="str">
            <v>] 1988 - 2000 ]</v>
          </cell>
          <cell r="N72" t="str">
            <v>gaz</v>
          </cell>
          <cell r="O72">
            <v>7481</v>
          </cell>
          <cell r="P72">
            <v>0</v>
          </cell>
          <cell r="Q72">
            <v>790</v>
          </cell>
          <cell r="R72">
            <v>0</v>
          </cell>
          <cell r="S72">
            <v>1218</v>
          </cell>
          <cell r="T72">
            <v>233030</v>
          </cell>
          <cell r="U72">
            <v>20620</v>
          </cell>
          <cell r="V72">
            <v>827648</v>
          </cell>
          <cell r="W72">
            <v>28017</v>
          </cell>
        </row>
        <row r="73">
          <cell r="A73">
            <v>38</v>
          </cell>
          <cell r="B73">
            <v>2001</v>
          </cell>
          <cell r="C73" t="str">
            <v>YVES KLEIN</v>
          </cell>
          <cell r="D73" t="str">
            <v>Enseignement</v>
          </cell>
          <cell r="E73" t="str">
            <v>Collège</v>
          </cell>
          <cell r="F73" t="str">
            <v xml:space="preserve">Bd Alex Roubert </v>
          </cell>
          <cell r="G73">
            <v>6480</v>
          </cell>
          <cell r="H73" t="str">
            <v>LA COLLE SUR LOUP</v>
          </cell>
          <cell r="I73" t="str">
            <v>04 93 32 32 70</v>
          </cell>
          <cell r="L73" t="str">
            <v>M LUCATS</v>
          </cell>
          <cell r="M73" t="str">
            <v>] 1974 - 1988 ]</v>
          </cell>
          <cell r="N73" t="str">
            <v>gaz</v>
          </cell>
          <cell r="O73">
            <v>3039</v>
          </cell>
          <cell r="P73">
            <v>0</v>
          </cell>
          <cell r="Q73">
            <v>569</v>
          </cell>
          <cell r="R73">
            <v>0</v>
          </cell>
          <cell r="S73">
            <v>1448</v>
          </cell>
          <cell r="T73">
            <v>135954</v>
          </cell>
          <cell r="U73">
            <v>12340</v>
          </cell>
          <cell r="V73">
            <v>494811</v>
          </cell>
          <cell r="W73">
            <v>17917</v>
          </cell>
        </row>
        <row r="74">
          <cell r="A74">
            <v>39</v>
          </cell>
          <cell r="B74">
            <v>2001</v>
          </cell>
          <cell r="C74" t="str">
            <v>LANGEVIN</v>
          </cell>
          <cell r="D74" t="str">
            <v>Enseignement</v>
          </cell>
          <cell r="E74" t="str">
            <v>Collège</v>
          </cell>
          <cell r="F74" t="str">
            <v xml:space="preserve">11 Bd Colle Bette </v>
          </cell>
          <cell r="G74">
            <v>6510</v>
          </cell>
          <cell r="H74" t="str">
            <v>CARROS</v>
          </cell>
          <cell r="I74" t="str">
            <v>04 92 08 20 70</v>
          </cell>
          <cell r="J74" t="str">
            <v>04 92 08 20 71 ou 72</v>
          </cell>
          <cell r="K74" t="str">
            <v>M MARET</v>
          </cell>
          <cell r="L74" t="str">
            <v>M BOYE</v>
          </cell>
          <cell r="M74" t="str">
            <v>] 1974 - 1988 ]</v>
          </cell>
          <cell r="N74" t="str">
            <v>gaz</v>
          </cell>
          <cell r="O74">
            <v>5625</v>
          </cell>
          <cell r="P74">
            <v>0</v>
          </cell>
          <cell r="Q74">
            <v>794</v>
          </cell>
          <cell r="R74">
            <v>0</v>
          </cell>
          <cell r="S74">
            <v>1379</v>
          </cell>
          <cell r="T74">
            <v>165470</v>
          </cell>
          <cell r="U74">
            <v>16853</v>
          </cell>
          <cell r="V74">
            <v>438237</v>
          </cell>
          <cell r="W74">
            <v>16175</v>
          </cell>
        </row>
        <row r="75">
          <cell r="A75">
            <v>40</v>
          </cell>
          <cell r="B75">
            <v>2001</v>
          </cell>
          <cell r="C75" t="str">
            <v>Guillaume VENTO</v>
          </cell>
          <cell r="D75" t="str">
            <v>Enseignement</v>
          </cell>
          <cell r="E75" t="str">
            <v>Collège</v>
          </cell>
          <cell r="F75" t="str">
            <v xml:space="preserve">400 Cours Centenaire </v>
          </cell>
          <cell r="G75">
            <v>6503</v>
          </cell>
          <cell r="H75" t="str">
            <v>MENTON</v>
          </cell>
          <cell r="I75" t="str">
            <v>04 92 10 30 03</v>
          </cell>
          <cell r="J75" t="str">
            <v>04 92 10 10 66</v>
          </cell>
          <cell r="K75" t="str">
            <v>M THIERY</v>
          </cell>
          <cell r="L75" t="str">
            <v>Mme PORTET</v>
          </cell>
          <cell r="M75" t="str">
            <v>] 1988 - 2000 ]</v>
          </cell>
          <cell r="N75" t="str">
            <v>gaz</v>
          </cell>
          <cell r="O75">
            <v>4095</v>
          </cell>
          <cell r="P75">
            <v>0</v>
          </cell>
          <cell r="Q75">
            <v>1063</v>
          </cell>
          <cell r="R75">
            <v>0</v>
          </cell>
          <cell r="S75">
            <v>1279</v>
          </cell>
          <cell r="T75">
            <v>249640</v>
          </cell>
          <cell r="U75">
            <v>23440</v>
          </cell>
          <cell r="V75">
            <v>471611</v>
          </cell>
          <cell r="W75">
            <v>17125</v>
          </cell>
        </row>
        <row r="76">
          <cell r="A76">
            <v>41</v>
          </cell>
          <cell r="B76">
            <v>2001</v>
          </cell>
          <cell r="C76" t="str">
            <v>Victor DURUY</v>
          </cell>
          <cell r="D76" t="str">
            <v>Enseignement</v>
          </cell>
          <cell r="E76" t="str">
            <v>Collège</v>
          </cell>
          <cell r="F76" t="str">
            <v xml:space="preserve">36 av de l'Arbre Inférieur </v>
          </cell>
          <cell r="G76">
            <v>6000</v>
          </cell>
          <cell r="H76" t="str">
            <v>NICE</v>
          </cell>
          <cell r="I76" t="str">
            <v>04 93 85 38 05</v>
          </cell>
          <cell r="J76" t="str">
            <v>04 92 47 78 50</v>
          </cell>
          <cell r="K76" t="str">
            <v>M PIGEON</v>
          </cell>
          <cell r="L76" t="str">
            <v>Mme MALZANI DELGERY</v>
          </cell>
          <cell r="M76" t="str">
            <v>Avant 1974</v>
          </cell>
          <cell r="N76" t="str">
            <v>fioul</v>
          </cell>
          <cell r="O76">
            <v>7500</v>
          </cell>
          <cell r="P76">
            <v>0</v>
          </cell>
          <cell r="Q76">
            <v>715</v>
          </cell>
          <cell r="R76">
            <v>0</v>
          </cell>
          <cell r="S76">
            <v>1218</v>
          </cell>
          <cell r="T76">
            <v>163218</v>
          </cell>
          <cell r="U76">
            <v>16348</v>
          </cell>
          <cell r="V76">
            <v>57310</v>
          </cell>
          <cell r="W76">
            <v>2209</v>
          </cell>
          <cell r="X76">
            <v>310860</v>
          </cell>
          <cell r="Y76">
            <v>11868</v>
          </cell>
        </row>
        <row r="77">
          <cell r="A77">
            <v>42</v>
          </cell>
          <cell r="B77">
            <v>2001</v>
          </cell>
          <cell r="C77" t="str">
            <v>Jean-Baptiste RUSCA</v>
          </cell>
          <cell r="D77" t="str">
            <v>Enseignement</v>
          </cell>
          <cell r="E77" t="str">
            <v>Collège</v>
          </cell>
          <cell r="F77" t="str">
            <v xml:space="preserve">Saint Dalmas </v>
          </cell>
          <cell r="G77">
            <v>6430</v>
          </cell>
          <cell r="H77" t="str">
            <v>TENDE</v>
          </cell>
          <cell r="I77" t="str">
            <v>04 93 04 86 25</v>
          </cell>
          <cell r="K77" t="str">
            <v>Mle DE ANGELI</v>
          </cell>
          <cell r="L77" t="str">
            <v>M BARDET</v>
          </cell>
          <cell r="M77" t="str">
            <v>Avant 1974</v>
          </cell>
          <cell r="N77" t="str">
            <v>fioul</v>
          </cell>
          <cell r="O77">
            <v>3700</v>
          </cell>
          <cell r="P77">
            <v>0</v>
          </cell>
          <cell r="Q77">
            <v>102</v>
          </cell>
          <cell r="R77">
            <v>0</v>
          </cell>
          <cell r="S77">
            <v>1934</v>
          </cell>
          <cell r="T77">
            <v>120210</v>
          </cell>
          <cell r="U77">
            <v>12084</v>
          </cell>
          <cell r="X77">
            <v>214830</v>
          </cell>
          <cell r="Y77">
            <v>8591</v>
          </cell>
          <cell r="Z77">
            <v>104232</v>
          </cell>
          <cell r="AA77">
            <v>8118</v>
          </cell>
        </row>
        <row r="78">
          <cell r="A78">
            <v>43</v>
          </cell>
          <cell r="B78">
            <v>2001</v>
          </cell>
          <cell r="C78" t="str">
            <v>Vallées du Paillon</v>
          </cell>
          <cell r="D78" t="str">
            <v>Enseignement</v>
          </cell>
          <cell r="E78" t="str">
            <v>Collège</v>
          </cell>
          <cell r="F78" t="str">
            <v xml:space="preserve">Av Marcel Celesoni </v>
          </cell>
          <cell r="G78">
            <v>6392</v>
          </cell>
          <cell r="H78" t="str">
            <v>CONTES</v>
          </cell>
          <cell r="I78" t="str">
            <v>04 93 79 18 18 ou 16 10</v>
          </cell>
          <cell r="K78" t="str">
            <v>Mr BILLA</v>
          </cell>
          <cell r="L78" t="str">
            <v>Mme ROBERT</v>
          </cell>
          <cell r="M78" t="str">
            <v>] 1974 - 1988 ]</v>
          </cell>
          <cell r="N78" t="str">
            <v>gaz</v>
          </cell>
          <cell r="O78">
            <v>6585</v>
          </cell>
          <cell r="P78">
            <v>0</v>
          </cell>
          <cell r="Q78">
            <v>703</v>
          </cell>
          <cell r="R78">
            <v>0</v>
          </cell>
          <cell r="S78">
            <v>1494</v>
          </cell>
          <cell r="T78">
            <v>176055</v>
          </cell>
          <cell r="U78">
            <v>16937</v>
          </cell>
          <cell r="V78">
            <v>389027</v>
          </cell>
          <cell r="W78">
            <v>14616</v>
          </cell>
        </row>
        <row r="79">
          <cell r="A79">
            <v>44</v>
          </cell>
          <cell r="B79">
            <v>2001</v>
          </cell>
          <cell r="C79" t="str">
            <v>Maurice Jaubert</v>
          </cell>
          <cell r="D79" t="str">
            <v>Enseignement</v>
          </cell>
          <cell r="E79" t="str">
            <v>Collège</v>
          </cell>
          <cell r="F79" t="str">
            <v xml:space="preserve">Cours Albert Camus </v>
          </cell>
          <cell r="G79">
            <v>6300</v>
          </cell>
          <cell r="H79" t="str">
            <v>NICE</v>
          </cell>
          <cell r="I79" t="str">
            <v>04 93 27 68 00</v>
          </cell>
          <cell r="J79" t="str">
            <v>04 93 27 68 18</v>
          </cell>
          <cell r="K79" t="str">
            <v>M BLAZY</v>
          </cell>
          <cell r="L79" t="str">
            <v>M MAISSA</v>
          </cell>
          <cell r="M79" t="str">
            <v>] 1974 - 1988 ]</v>
          </cell>
          <cell r="N79" t="str">
            <v>chauffage urbain</v>
          </cell>
          <cell r="O79">
            <v>4781</v>
          </cell>
          <cell r="P79">
            <v>0</v>
          </cell>
          <cell r="Q79">
            <v>767</v>
          </cell>
          <cell r="R79">
            <v>0</v>
          </cell>
          <cell r="S79">
            <v>1218</v>
          </cell>
          <cell r="T79">
            <v>308602</v>
          </cell>
          <cell r="U79">
            <v>26884</v>
          </cell>
          <cell r="V79">
            <v>21846</v>
          </cell>
          <cell r="W79">
            <v>805</v>
          </cell>
          <cell r="AB79">
            <v>458630</v>
          </cell>
          <cell r="AC79">
            <v>16354</v>
          </cell>
        </row>
        <row r="80">
          <cell r="A80">
            <v>45</v>
          </cell>
          <cell r="B80">
            <v>2001</v>
          </cell>
          <cell r="C80" t="str">
            <v>VALBONNE</v>
          </cell>
          <cell r="D80" t="str">
            <v>Enseignement</v>
          </cell>
          <cell r="E80" t="str">
            <v>Collège</v>
          </cell>
          <cell r="F80" t="str">
            <v xml:space="preserve">Chemin de Darbousson </v>
          </cell>
          <cell r="G80">
            <v>6905</v>
          </cell>
          <cell r="H80" t="str">
            <v>SOPHIA ANTIPOLIS</v>
          </cell>
          <cell r="I80" t="str">
            <v>04 92 91 51 30</v>
          </cell>
          <cell r="K80" t="str">
            <v>M POLYBE</v>
          </cell>
          <cell r="L80" t="str">
            <v>Mme OTTOMBRE-BORSONI</v>
          </cell>
          <cell r="M80" t="str">
            <v>Après 2000</v>
          </cell>
          <cell r="N80" t="str">
            <v>bois</v>
          </cell>
          <cell r="O80">
            <v>9000</v>
          </cell>
          <cell r="P80">
            <v>0</v>
          </cell>
          <cell r="Q80">
            <v>356</v>
          </cell>
          <cell r="R80">
            <v>0</v>
          </cell>
          <cell r="S80">
            <v>0</v>
          </cell>
          <cell r="T80">
            <v>203852</v>
          </cell>
          <cell r="U80">
            <v>21559</v>
          </cell>
          <cell r="V80">
            <v>249800</v>
          </cell>
          <cell r="W80">
            <v>13863</v>
          </cell>
          <cell r="AD80">
            <v>465957</v>
          </cell>
          <cell r="AE80">
            <v>11475</v>
          </cell>
        </row>
        <row r="81">
          <cell r="A81">
            <v>46</v>
          </cell>
          <cell r="B81">
            <v>2001</v>
          </cell>
          <cell r="C81" t="str">
            <v>St BLAISE</v>
          </cell>
          <cell r="D81" t="str">
            <v>Enseignement</v>
          </cell>
          <cell r="E81" t="str">
            <v>Collège</v>
          </cell>
          <cell r="F81" t="str">
            <v xml:space="preserve">2 bd SAINT BLAISE </v>
          </cell>
          <cell r="G81">
            <v>6420</v>
          </cell>
          <cell r="H81" t="str">
            <v>St SAUVEUR SUR TINEE</v>
          </cell>
          <cell r="I81" t="str">
            <v>04 93 02 20 32</v>
          </cell>
          <cell r="J81" t="str">
            <v>04 93 02 20 39</v>
          </cell>
          <cell r="K81" t="str">
            <v>Mme STORTI barbara</v>
          </cell>
          <cell r="L81" t="str">
            <v>Mme GUYOT</v>
          </cell>
          <cell r="M81" t="str">
            <v>Avant 1974</v>
          </cell>
          <cell r="N81" t="str">
            <v>fioul</v>
          </cell>
          <cell r="O81">
            <v>2410</v>
          </cell>
          <cell r="P81">
            <v>0</v>
          </cell>
          <cell r="Q81">
            <v>174</v>
          </cell>
          <cell r="R81">
            <v>0</v>
          </cell>
          <cell r="S81">
            <v>2303</v>
          </cell>
          <cell r="T81">
            <v>110197</v>
          </cell>
          <cell r="U81">
            <v>10642</v>
          </cell>
          <cell r="X81">
            <v>495000</v>
          </cell>
          <cell r="Y81">
            <v>19068</v>
          </cell>
          <cell r="Z81">
            <v>53380</v>
          </cell>
          <cell r="AA81">
            <v>4709</v>
          </cell>
        </row>
        <row r="82">
          <cell r="A82">
            <v>47</v>
          </cell>
          <cell r="B82">
            <v>2001</v>
          </cell>
          <cell r="C82" t="str">
            <v>L'EAU VIVE</v>
          </cell>
          <cell r="D82" t="str">
            <v>Enseignement</v>
          </cell>
          <cell r="E82" t="str">
            <v>Collège</v>
          </cell>
          <cell r="F82" t="str">
            <v xml:space="preserve">224 rue Virgile Barel </v>
          </cell>
          <cell r="G82">
            <v>6540</v>
          </cell>
          <cell r="H82" t="str">
            <v>BREIL SUR ROYA</v>
          </cell>
          <cell r="I82" t="str">
            <v>04 93 04 99 00</v>
          </cell>
          <cell r="J82" t="str">
            <v>04 93 04 99 01</v>
          </cell>
          <cell r="K82" t="str">
            <v>Mme MANGIAPAN</v>
          </cell>
          <cell r="L82" t="str">
            <v>M LUERA</v>
          </cell>
          <cell r="M82" t="str">
            <v>Avant 1974</v>
          </cell>
          <cell r="N82" t="str">
            <v>fioul</v>
          </cell>
          <cell r="O82">
            <v>4118</v>
          </cell>
          <cell r="P82">
            <v>0</v>
          </cell>
          <cell r="Q82">
            <v>142</v>
          </cell>
          <cell r="R82">
            <v>0</v>
          </cell>
          <cell r="S82">
            <v>1645</v>
          </cell>
          <cell r="T82">
            <v>155944</v>
          </cell>
          <cell r="U82">
            <v>15878</v>
          </cell>
          <cell r="X82">
            <v>340560</v>
          </cell>
          <cell r="Y82">
            <v>13588</v>
          </cell>
        </row>
        <row r="83">
          <cell r="A83">
            <v>56</v>
          </cell>
          <cell r="B83">
            <v>2001</v>
          </cell>
          <cell r="C83" t="str">
            <v>Massena</v>
          </cell>
          <cell r="D83" t="str">
            <v>Enseignement</v>
          </cell>
          <cell r="E83" t="str">
            <v>Lycée</v>
          </cell>
          <cell r="F83" t="str">
            <v xml:space="preserve">2 av. Felix Faure </v>
          </cell>
          <cell r="G83">
            <v>6050</v>
          </cell>
          <cell r="H83" t="str">
            <v>Nice cedex 1</v>
          </cell>
          <cell r="I83" t="str">
            <v>04 93 62 77 00</v>
          </cell>
          <cell r="K83" t="str">
            <v>Mr Vallet</v>
          </cell>
          <cell r="L83" t="str">
            <v>Mr Charpeil</v>
          </cell>
          <cell r="M83" t="str">
            <v>Avant 1974</v>
          </cell>
          <cell r="N83" t="str">
            <v>gaz</v>
          </cell>
          <cell r="O83">
            <v>14426</v>
          </cell>
          <cell r="P83">
            <v>0</v>
          </cell>
          <cell r="Q83">
            <v>1618</v>
          </cell>
          <cell r="R83">
            <v>0</v>
          </cell>
          <cell r="S83">
            <v>1225</v>
          </cell>
          <cell r="T83">
            <v>458284</v>
          </cell>
          <cell r="U83">
            <v>41522</v>
          </cell>
          <cell r="V83">
            <v>1966824</v>
          </cell>
          <cell r="W83">
            <v>63815</v>
          </cell>
        </row>
        <row r="84">
          <cell r="A84">
            <v>57</v>
          </cell>
          <cell r="B84">
            <v>2001</v>
          </cell>
          <cell r="C84" t="str">
            <v>Parc impérial</v>
          </cell>
          <cell r="D84" t="str">
            <v>Enseignement</v>
          </cell>
          <cell r="E84" t="str">
            <v>Lycée</v>
          </cell>
          <cell r="F84" t="str">
            <v xml:space="preserve">Av. Suzanne Lenglen </v>
          </cell>
          <cell r="G84">
            <v>6050</v>
          </cell>
          <cell r="H84" t="str">
            <v>Nice cedex</v>
          </cell>
          <cell r="I84" t="str">
            <v>04 92 15 24 60</v>
          </cell>
          <cell r="M84" t="str">
            <v>Avant 1974</v>
          </cell>
          <cell r="N84" t="str">
            <v>gaz</v>
          </cell>
          <cell r="O84">
            <v>32783</v>
          </cell>
          <cell r="P84">
            <v>0</v>
          </cell>
          <cell r="Q84">
            <v>2531</v>
          </cell>
          <cell r="R84">
            <v>0</v>
          </cell>
          <cell r="S84">
            <v>1225</v>
          </cell>
          <cell r="T84">
            <v>915912</v>
          </cell>
          <cell r="U84">
            <v>72025</v>
          </cell>
          <cell r="V84">
            <v>2169963</v>
          </cell>
          <cell r="W84">
            <v>73513</v>
          </cell>
        </row>
        <row r="85">
          <cell r="A85">
            <v>58</v>
          </cell>
          <cell r="B85">
            <v>2001</v>
          </cell>
          <cell r="C85" t="str">
            <v>Thierry Maulnier</v>
          </cell>
          <cell r="D85" t="str">
            <v>Enseignement</v>
          </cell>
          <cell r="E85" t="str">
            <v>Lycée</v>
          </cell>
          <cell r="F85" t="str">
            <v xml:space="preserve">2 av. Claude Debussy </v>
          </cell>
          <cell r="G85">
            <v>6200</v>
          </cell>
          <cell r="H85" t="str">
            <v>Nice</v>
          </cell>
          <cell r="I85" t="str">
            <v>04 93 18 00 50</v>
          </cell>
          <cell r="M85" t="str">
            <v>] 1988 - 2000 ]</v>
          </cell>
          <cell r="N85" t="str">
            <v>gaz</v>
          </cell>
          <cell r="O85">
            <v>12011</v>
          </cell>
          <cell r="P85">
            <v>0</v>
          </cell>
          <cell r="Q85">
            <v>1423</v>
          </cell>
          <cell r="R85">
            <v>0</v>
          </cell>
          <cell r="S85">
            <v>1218</v>
          </cell>
          <cell r="T85">
            <v>446707</v>
          </cell>
          <cell r="U85">
            <v>37285</v>
          </cell>
          <cell r="V85">
            <v>932892</v>
          </cell>
          <cell r="W85">
            <v>32720</v>
          </cell>
        </row>
        <row r="86">
          <cell r="A86">
            <v>59</v>
          </cell>
          <cell r="B86">
            <v>2001</v>
          </cell>
          <cell r="C86" t="str">
            <v>Beau Site</v>
          </cell>
          <cell r="D86" t="str">
            <v>Enseignement</v>
          </cell>
          <cell r="E86" t="str">
            <v>Lycée</v>
          </cell>
          <cell r="F86" t="str">
            <v xml:space="preserve">38 av. d'Estienne d'Orve </v>
          </cell>
          <cell r="G86">
            <v>6050</v>
          </cell>
          <cell r="H86" t="str">
            <v>Nice cedex</v>
          </cell>
          <cell r="I86" t="str">
            <v>04 93 97 70 90</v>
          </cell>
          <cell r="M86" t="str">
            <v>Avant 1974</v>
          </cell>
          <cell r="N86" t="str">
            <v>gaz</v>
          </cell>
          <cell r="O86">
            <v>9873</v>
          </cell>
          <cell r="P86">
            <v>0</v>
          </cell>
          <cell r="Q86">
            <v>1300</v>
          </cell>
          <cell r="R86">
            <v>0</v>
          </cell>
          <cell r="S86">
            <v>1225</v>
          </cell>
          <cell r="T86">
            <v>239883</v>
          </cell>
          <cell r="U86">
            <v>22276</v>
          </cell>
          <cell r="V86">
            <v>752220</v>
          </cell>
          <cell r="W86">
            <v>25842</v>
          </cell>
        </row>
        <row r="87">
          <cell r="A87">
            <v>60</v>
          </cell>
          <cell r="B87">
            <v>2001</v>
          </cell>
          <cell r="C87" t="str">
            <v>Paul Augier</v>
          </cell>
          <cell r="D87" t="str">
            <v>Enseignement</v>
          </cell>
          <cell r="E87" t="str">
            <v>Lycée</v>
          </cell>
          <cell r="F87" t="str">
            <v xml:space="preserve">163 Bd René Cassin </v>
          </cell>
          <cell r="G87">
            <v>6203</v>
          </cell>
          <cell r="H87" t="str">
            <v>Nice cedex 3</v>
          </cell>
          <cell r="I87" t="str">
            <v>04 93 72 77 77</v>
          </cell>
          <cell r="K87" t="str">
            <v>Gérard Lancement</v>
          </cell>
          <cell r="M87" t="str">
            <v>Avant 1974</v>
          </cell>
          <cell r="N87" t="str">
            <v>gaz</v>
          </cell>
          <cell r="O87">
            <v>16429</v>
          </cell>
          <cell r="P87">
            <v>0</v>
          </cell>
          <cell r="Q87">
            <v>800</v>
          </cell>
          <cell r="R87">
            <v>0</v>
          </cell>
          <cell r="S87">
            <v>1225</v>
          </cell>
          <cell r="T87">
            <v>1407444</v>
          </cell>
          <cell r="U87">
            <v>107570</v>
          </cell>
          <cell r="V87">
            <v>1338173</v>
          </cell>
          <cell r="W87">
            <v>45818</v>
          </cell>
        </row>
        <row r="88">
          <cell r="A88">
            <v>61</v>
          </cell>
          <cell r="B88">
            <v>2001</v>
          </cell>
          <cell r="C88" t="str">
            <v>Guillaume Apollinaire</v>
          </cell>
          <cell r="D88" t="str">
            <v>Enseignement</v>
          </cell>
          <cell r="E88" t="str">
            <v>Lycée</v>
          </cell>
          <cell r="F88" t="str">
            <v xml:space="preserve">29 Bd J.B. Vérany </v>
          </cell>
          <cell r="G88">
            <v>6300</v>
          </cell>
          <cell r="H88" t="str">
            <v>Nice cedex 4</v>
          </cell>
          <cell r="I88" t="str">
            <v>04 93 92 85 35</v>
          </cell>
          <cell r="K88" t="str">
            <v>Michelle Terver</v>
          </cell>
          <cell r="M88" t="str">
            <v>] 1988 - 2000 ]</v>
          </cell>
          <cell r="N88" t="str">
            <v>gaz</v>
          </cell>
          <cell r="O88">
            <v>13415</v>
          </cell>
          <cell r="P88">
            <v>0</v>
          </cell>
          <cell r="Q88">
            <v>1571</v>
          </cell>
          <cell r="R88">
            <v>0</v>
          </cell>
          <cell r="S88">
            <v>1225</v>
          </cell>
          <cell r="T88">
            <v>428515</v>
          </cell>
          <cell r="U88">
            <v>36304</v>
          </cell>
          <cell r="V88">
            <v>679198</v>
          </cell>
          <cell r="W88">
            <v>23224</v>
          </cell>
        </row>
        <row r="89">
          <cell r="A89">
            <v>62</v>
          </cell>
          <cell r="B89">
            <v>2001</v>
          </cell>
          <cell r="C89" t="str">
            <v>LPR du bâtiment</v>
          </cell>
          <cell r="D89" t="str">
            <v>Enseignement</v>
          </cell>
          <cell r="E89" t="str">
            <v>Lycée</v>
          </cell>
          <cell r="F89" t="str">
            <v xml:space="preserve">17 Bd Pierre Sola </v>
          </cell>
          <cell r="G89">
            <v>6300</v>
          </cell>
          <cell r="H89" t="str">
            <v>Nice</v>
          </cell>
          <cell r="I89" t="str">
            <v>04 93 55 00 11</v>
          </cell>
          <cell r="J89" t="str">
            <v>04.93.55.40.68</v>
          </cell>
          <cell r="K89" t="str">
            <v>Michel MARQUIS</v>
          </cell>
          <cell r="M89" t="str">
            <v>Avant 1974</v>
          </cell>
          <cell r="N89" t="str">
            <v>gaz</v>
          </cell>
          <cell r="O89">
            <v>10400</v>
          </cell>
          <cell r="P89">
            <v>0</v>
          </cell>
          <cell r="Q89">
            <v>400</v>
          </cell>
          <cell r="R89">
            <v>0</v>
          </cell>
          <cell r="S89">
            <v>1225</v>
          </cell>
          <cell r="T89">
            <v>424520</v>
          </cell>
          <cell r="U89">
            <v>33805</v>
          </cell>
          <cell r="V89">
            <v>702612</v>
          </cell>
          <cell r="W89">
            <v>24622</v>
          </cell>
        </row>
        <row r="90">
          <cell r="A90">
            <v>63</v>
          </cell>
          <cell r="B90">
            <v>2001</v>
          </cell>
          <cell r="C90" t="str">
            <v>Magnan</v>
          </cell>
          <cell r="D90" t="str">
            <v>Enseignement</v>
          </cell>
          <cell r="E90" t="str">
            <v>Lycée</v>
          </cell>
          <cell r="F90" t="str">
            <v xml:space="preserve">34 rue Auguste Renoir </v>
          </cell>
          <cell r="G90">
            <v>6000</v>
          </cell>
          <cell r="H90" t="str">
            <v>Nice</v>
          </cell>
          <cell r="I90" t="str">
            <v>04 97 07 22 22</v>
          </cell>
          <cell r="M90" t="str">
            <v>Avant 1974</v>
          </cell>
          <cell r="N90" t="str">
            <v>gaz</v>
          </cell>
          <cell r="O90">
            <v>7422</v>
          </cell>
          <cell r="P90">
            <v>0</v>
          </cell>
          <cell r="Q90">
            <v>815</v>
          </cell>
          <cell r="R90">
            <v>0</v>
          </cell>
          <cell r="S90">
            <v>1225</v>
          </cell>
          <cell r="T90">
            <v>198189</v>
          </cell>
          <cell r="U90">
            <v>19967</v>
          </cell>
          <cell r="V90">
            <v>511142</v>
          </cell>
          <cell r="W90">
            <v>18415</v>
          </cell>
        </row>
        <row r="91">
          <cell r="A91">
            <v>64</v>
          </cell>
          <cell r="B91">
            <v>2001</v>
          </cell>
          <cell r="C91" t="str">
            <v>P &amp;M Curie</v>
          </cell>
          <cell r="D91" t="str">
            <v>Enseignement</v>
          </cell>
          <cell r="E91" t="str">
            <v>Lycée</v>
          </cell>
          <cell r="F91" t="str">
            <v xml:space="preserve">353 av. Doyen Jean Lepine </v>
          </cell>
          <cell r="G91">
            <v>6500</v>
          </cell>
          <cell r="H91" t="str">
            <v>Menton</v>
          </cell>
          <cell r="I91" t="str">
            <v>04 92 10 54 40</v>
          </cell>
          <cell r="M91" t="str">
            <v>Avant 1974</v>
          </cell>
          <cell r="N91" t="str">
            <v>gaz</v>
          </cell>
          <cell r="O91">
            <v>13840</v>
          </cell>
          <cell r="P91">
            <v>0</v>
          </cell>
          <cell r="Q91">
            <v>909</v>
          </cell>
          <cell r="R91">
            <v>0</v>
          </cell>
          <cell r="S91">
            <v>1225</v>
          </cell>
          <cell r="T91">
            <v>364782</v>
          </cell>
          <cell r="U91">
            <v>30983</v>
          </cell>
          <cell r="V91">
            <v>1701424</v>
          </cell>
          <cell r="W91">
            <v>58163</v>
          </cell>
        </row>
        <row r="92">
          <cell r="A92">
            <v>65</v>
          </cell>
          <cell r="B92">
            <v>2001</v>
          </cell>
          <cell r="C92" t="str">
            <v>Paul Valery</v>
          </cell>
          <cell r="D92" t="str">
            <v>Enseignement</v>
          </cell>
          <cell r="E92" t="str">
            <v>Lycée</v>
          </cell>
          <cell r="F92" t="str">
            <v xml:space="preserve">1 av. St Jacques </v>
          </cell>
          <cell r="G92">
            <v>6500</v>
          </cell>
          <cell r="H92" t="str">
            <v>Menton</v>
          </cell>
          <cell r="I92" t="str">
            <v>04 92 10 53 53</v>
          </cell>
          <cell r="K92" t="str">
            <v>Mr Buzet</v>
          </cell>
          <cell r="L92" t="str">
            <v>Mr Doulot</v>
          </cell>
          <cell r="M92" t="str">
            <v>Avant 1974</v>
          </cell>
          <cell r="N92" t="str">
            <v>gaz</v>
          </cell>
          <cell r="O92">
            <v>6881</v>
          </cell>
          <cell r="P92">
            <v>0</v>
          </cell>
          <cell r="Q92">
            <v>547</v>
          </cell>
          <cell r="R92">
            <v>0</v>
          </cell>
          <cell r="S92">
            <v>1225</v>
          </cell>
          <cell r="T92">
            <v>296203</v>
          </cell>
          <cell r="U92">
            <v>26585</v>
          </cell>
          <cell r="V92">
            <v>496863</v>
          </cell>
          <cell r="W92">
            <v>17755</v>
          </cell>
        </row>
        <row r="93">
          <cell r="A93">
            <v>66</v>
          </cell>
          <cell r="B93">
            <v>2001</v>
          </cell>
          <cell r="C93" t="str">
            <v>Carnot</v>
          </cell>
          <cell r="D93" t="str">
            <v>Enseignement</v>
          </cell>
          <cell r="E93" t="str">
            <v>Lycée</v>
          </cell>
          <cell r="F93" t="str">
            <v xml:space="preserve">Bd Carnot </v>
          </cell>
          <cell r="G93">
            <v>6407</v>
          </cell>
          <cell r="H93" t="str">
            <v>Canne cedex</v>
          </cell>
          <cell r="I93" t="str">
            <v>04 92 99 38 88</v>
          </cell>
          <cell r="M93" t="str">
            <v>Avant 1974</v>
          </cell>
          <cell r="N93" t="str">
            <v>gaz</v>
          </cell>
          <cell r="O93">
            <v>18506</v>
          </cell>
          <cell r="P93">
            <v>0</v>
          </cell>
          <cell r="Q93">
            <v>1224</v>
          </cell>
          <cell r="R93">
            <v>0</v>
          </cell>
          <cell r="S93">
            <v>1398</v>
          </cell>
          <cell r="T93">
            <v>553845</v>
          </cell>
          <cell r="U93">
            <v>43944</v>
          </cell>
          <cell r="V93">
            <v>1588404</v>
          </cell>
          <cell r="W93">
            <v>53065</v>
          </cell>
        </row>
        <row r="94">
          <cell r="A94">
            <v>67</v>
          </cell>
          <cell r="B94">
            <v>2001</v>
          </cell>
          <cell r="C94" t="str">
            <v>Jules Ferry</v>
          </cell>
          <cell r="D94" t="str">
            <v>Enseignement</v>
          </cell>
          <cell r="E94" t="str">
            <v>Lycée</v>
          </cell>
          <cell r="F94" t="str">
            <v xml:space="preserve">82 Bd de la République </v>
          </cell>
          <cell r="G94">
            <v>6402</v>
          </cell>
          <cell r="H94" t="str">
            <v>Cannes</v>
          </cell>
          <cell r="I94" t="str">
            <v>04 93 06 52 00</v>
          </cell>
          <cell r="M94" t="str">
            <v>Avant 1974</v>
          </cell>
          <cell r="N94" t="str">
            <v>gaz</v>
          </cell>
          <cell r="O94">
            <v>19606</v>
          </cell>
          <cell r="P94">
            <v>0</v>
          </cell>
          <cell r="Q94">
            <v>775</v>
          </cell>
          <cell r="R94">
            <v>0</v>
          </cell>
          <cell r="S94">
            <v>1398</v>
          </cell>
          <cell r="T94">
            <v>407301</v>
          </cell>
          <cell r="U94">
            <v>36793</v>
          </cell>
          <cell r="V94">
            <v>1320995</v>
          </cell>
          <cell r="W94">
            <v>46829</v>
          </cell>
        </row>
        <row r="95">
          <cell r="A95">
            <v>68</v>
          </cell>
          <cell r="B95">
            <v>2001</v>
          </cell>
          <cell r="C95" t="str">
            <v>Les Coteaux</v>
          </cell>
          <cell r="D95" t="str">
            <v>Enseignement</v>
          </cell>
          <cell r="E95" t="str">
            <v>Lycée</v>
          </cell>
          <cell r="F95" t="str">
            <v xml:space="preserve">4 &amp;6 ch. Morgon </v>
          </cell>
          <cell r="G95">
            <v>6400</v>
          </cell>
          <cell r="H95" t="str">
            <v>Cannes</v>
          </cell>
          <cell r="I95" t="str">
            <v>04 93 99 77 54</v>
          </cell>
          <cell r="M95" t="str">
            <v>Avant 1974</v>
          </cell>
          <cell r="N95" t="str">
            <v>gaz</v>
          </cell>
          <cell r="O95">
            <v>7148</v>
          </cell>
          <cell r="P95">
            <v>0</v>
          </cell>
          <cell r="Q95">
            <v>730</v>
          </cell>
          <cell r="R95">
            <v>0</v>
          </cell>
          <cell r="S95">
            <v>1398</v>
          </cell>
          <cell r="T95">
            <v>240990</v>
          </cell>
          <cell r="U95">
            <v>23250</v>
          </cell>
          <cell r="V95">
            <v>542440</v>
          </cell>
          <cell r="W95">
            <v>18801</v>
          </cell>
        </row>
        <row r="96">
          <cell r="A96">
            <v>69</v>
          </cell>
          <cell r="B96">
            <v>2001</v>
          </cell>
          <cell r="C96" t="str">
            <v>Alfred Hutinel</v>
          </cell>
          <cell r="D96" t="str">
            <v>Enseignement</v>
          </cell>
          <cell r="E96" t="str">
            <v>Lycée</v>
          </cell>
          <cell r="F96" t="str">
            <v xml:space="preserve">BP n°3 </v>
          </cell>
          <cell r="G96">
            <v>6156</v>
          </cell>
          <cell r="H96" t="str">
            <v>Cannes La Bocca</v>
          </cell>
          <cell r="I96" t="str">
            <v>04 93 48 18 33</v>
          </cell>
          <cell r="M96" t="str">
            <v>] 1974 - 1988 ]</v>
          </cell>
          <cell r="N96" t="str">
            <v>gaz</v>
          </cell>
          <cell r="O96">
            <v>11210</v>
          </cell>
          <cell r="P96">
            <v>0</v>
          </cell>
          <cell r="Q96">
            <v>351</v>
          </cell>
          <cell r="R96">
            <v>0</v>
          </cell>
          <cell r="S96">
            <v>1398</v>
          </cell>
          <cell r="T96">
            <v>204562</v>
          </cell>
          <cell r="U96">
            <v>19947</v>
          </cell>
          <cell r="V96">
            <v>831110</v>
          </cell>
          <cell r="W96">
            <v>28565</v>
          </cell>
        </row>
        <row r="97">
          <cell r="A97">
            <v>70</v>
          </cell>
          <cell r="B97">
            <v>2001</v>
          </cell>
          <cell r="C97" t="str">
            <v>L. de Vinci</v>
          </cell>
          <cell r="D97" t="str">
            <v>Enseignement</v>
          </cell>
          <cell r="E97" t="str">
            <v>Lycée</v>
          </cell>
          <cell r="F97" t="str">
            <v xml:space="preserve">214 rue Jean Joannon </v>
          </cell>
          <cell r="G97">
            <v>6633</v>
          </cell>
          <cell r="H97" t="str">
            <v>Antibes</v>
          </cell>
          <cell r="I97" t="str">
            <v>04 92 91 30 20</v>
          </cell>
          <cell r="M97" t="str">
            <v>] 1974 - 1988 ]</v>
          </cell>
          <cell r="N97" t="str">
            <v>gaz</v>
          </cell>
          <cell r="O97">
            <v>16774</v>
          </cell>
          <cell r="P97">
            <v>0</v>
          </cell>
          <cell r="Q97">
            <v>753</v>
          </cell>
          <cell r="R97">
            <v>0</v>
          </cell>
          <cell r="S97">
            <v>1265</v>
          </cell>
          <cell r="T97">
            <v>571546</v>
          </cell>
          <cell r="U97">
            <v>44653</v>
          </cell>
          <cell r="V97">
            <v>827981</v>
          </cell>
          <cell r="W97">
            <v>28660</v>
          </cell>
        </row>
        <row r="98">
          <cell r="A98">
            <v>71</v>
          </cell>
          <cell r="B98">
            <v>2001</v>
          </cell>
          <cell r="C98" t="str">
            <v>Jacques Dolle</v>
          </cell>
          <cell r="D98" t="str">
            <v>Enseignement</v>
          </cell>
          <cell r="E98" t="str">
            <v>Lycée</v>
          </cell>
          <cell r="F98" t="str">
            <v xml:space="preserve">120 ch. de St Claude </v>
          </cell>
          <cell r="G98">
            <v>6601</v>
          </cell>
          <cell r="H98" t="str">
            <v>Antibes cedex</v>
          </cell>
          <cell r="I98" t="str">
            <v>04 92 91 79 17</v>
          </cell>
          <cell r="M98" t="str">
            <v>] 1974 - 1988 ]</v>
          </cell>
          <cell r="N98" t="str">
            <v>gaz</v>
          </cell>
          <cell r="O98">
            <v>8400</v>
          </cell>
          <cell r="P98">
            <v>0</v>
          </cell>
          <cell r="Q98">
            <v>790</v>
          </cell>
          <cell r="R98">
            <v>0</v>
          </cell>
          <cell r="S98">
            <v>1289</v>
          </cell>
          <cell r="T98">
            <v>273476</v>
          </cell>
          <cell r="U98">
            <v>26418</v>
          </cell>
          <cell r="V98">
            <v>645693</v>
          </cell>
          <cell r="W98">
            <v>22784</v>
          </cell>
        </row>
        <row r="99">
          <cell r="A99">
            <v>72</v>
          </cell>
          <cell r="B99">
            <v>2001</v>
          </cell>
          <cell r="C99" t="str">
            <v>Lycée horticole</v>
          </cell>
          <cell r="D99" t="str">
            <v>Enseignement</v>
          </cell>
          <cell r="E99" t="str">
            <v>Lycée</v>
          </cell>
          <cell r="F99" t="str">
            <v xml:space="preserve">1285 av. Jules Grec </v>
          </cell>
          <cell r="G99">
            <v>6602</v>
          </cell>
          <cell r="H99" t="str">
            <v>Antibes cedex</v>
          </cell>
          <cell r="I99" t="str">
            <v>04 92 91 44 44</v>
          </cell>
          <cell r="K99" t="str">
            <v>Mme Barrale</v>
          </cell>
          <cell r="L99" t="str">
            <v>Mme Beranger</v>
          </cell>
          <cell r="M99" t="str">
            <v>] 1988 - 2000 ]</v>
          </cell>
          <cell r="N99" t="str">
            <v>gaz</v>
          </cell>
          <cell r="O99">
            <v>15052</v>
          </cell>
          <cell r="P99">
            <v>0</v>
          </cell>
          <cell r="Q99">
            <v>559</v>
          </cell>
          <cell r="R99">
            <v>0</v>
          </cell>
          <cell r="S99">
            <v>1289</v>
          </cell>
          <cell r="T99">
            <v>464050</v>
          </cell>
          <cell r="U99">
            <v>36280</v>
          </cell>
          <cell r="V99">
            <v>989166</v>
          </cell>
          <cell r="W99">
            <v>36222</v>
          </cell>
        </row>
        <row r="100">
          <cell r="A100">
            <v>73</v>
          </cell>
          <cell r="B100">
            <v>2001</v>
          </cell>
          <cell r="C100" t="str">
            <v>Albert Calmette</v>
          </cell>
          <cell r="D100" t="str">
            <v>Enseignement</v>
          </cell>
          <cell r="E100" t="str">
            <v>Lycée</v>
          </cell>
          <cell r="F100" t="str">
            <v xml:space="preserve">5 av. Maréchal Foch </v>
          </cell>
          <cell r="G100">
            <v>6050</v>
          </cell>
          <cell r="H100" t="str">
            <v>Nice</v>
          </cell>
          <cell r="I100" t="str">
            <v>04 93 13 66 00</v>
          </cell>
          <cell r="M100" t="str">
            <v>] 1974 - 1988 ]</v>
          </cell>
          <cell r="N100" t="str">
            <v>gaz</v>
          </cell>
          <cell r="O100">
            <v>4276</v>
          </cell>
          <cell r="P100">
            <v>0</v>
          </cell>
          <cell r="Q100">
            <v>1350</v>
          </cell>
          <cell r="R100">
            <v>0</v>
          </cell>
          <cell r="S100">
            <v>1225</v>
          </cell>
          <cell r="T100">
            <v>452713</v>
          </cell>
          <cell r="U100">
            <v>29849</v>
          </cell>
          <cell r="V100">
            <v>937424</v>
          </cell>
          <cell r="W100">
            <v>32833</v>
          </cell>
        </row>
        <row r="101">
          <cell r="A101">
            <v>74</v>
          </cell>
          <cell r="B101">
            <v>2001</v>
          </cell>
          <cell r="C101" t="str">
            <v>Francis de Croisset</v>
          </cell>
          <cell r="D101" t="str">
            <v>Enseignement</v>
          </cell>
          <cell r="E101" t="str">
            <v>Lycée</v>
          </cell>
          <cell r="F101" t="str">
            <v xml:space="preserve">10 av. Francis de Croisset </v>
          </cell>
          <cell r="G101">
            <v>6130</v>
          </cell>
          <cell r="H101" t="str">
            <v>Grasse</v>
          </cell>
          <cell r="I101" t="str">
            <v>04 93 36 13 80</v>
          </cell>
          <cell r="K101" t="str">
            <v>Régine Meistermann</v>
          </cell>
          <cell r="L101" t="str">
            <v>Mr Seassau</v>
          </cell>
          <cell r="M101" t="str">
            <v>Après 2000</v>
          </cell>
          <cell r="N101" t="str">
            <v>gaz</v>
          </cell>
          <cell r="O101">
            <v>15142</v>
          </cell>
          <cell r="P101">
            <v>0</v>
          </cell>
          <cell r="Q101">
            <v>592</v>
          </cell>
          <cell r="R101">
            <v>0</v>
          </cell>
          <cell r="S101">
            <v>1392</v>
          </cell>
          <cell r="T101">
            <v>250506</v>
          </cell>
          <cell r="U101">
            <v>23383</v>
          </cell>
          <cell r="V101">
            <v>1016073</v>
          </cell>
          <cell r="W101">
            <v>34376</v>
          </cell>
        </row>
        <row r="102">
          <cell r="A102">
            <v>75</v>
          </cell>
          <cell r="B102">
            <v>2001</v>
          </cell>
          <cell r="C102" t="str">
            <v>Alexis de Tocqueville</v>
          </cell>
          <cell r="D102" t="str">
            <v>Enseignement</v>
          </cell>
          <cell r="E102" t="str">
            <v>Lycée</v>
          </cell>
          <cell r="F102" t="str">
            <v xml:space="preserve">22 ch. de l'Orme </v>
          </cell>
          <cell r="G102">
            <v>6130</v>
          </cell>
          <cell r="H102" t="str">
            <v>Grasse</v>
          </cell>
          <cell r="I102" t="str">
            <v>04 93 09 80 92</v>
          </cell>
          <cell r="K102" t="str">
            <v>Mme Gasnot</v>
          </cell>
          <cell r="L102" t="str">
            <v>Mr Hougue</v>
          </cell>
          <cell r="M102" t="str">
            <v>] 1988 - 2000 ]</v>
          </cell>
          <cell r="N102" t="str">
            <v>gaz</v>
          </cell>
          <cell r="O102">
            <v>12493</v>
          </cell>
          <cell r="P102">
            <v>0</v>
          </cell>
          <cell r="Q102">
            <v>946</v>
          </cell>
          <cell r="R102">
            <v>0</v>
          </cell>
          <cell r="S102">
            <v>1377</v>
          </cell>
          <cell r="T102">
            <v>269403</v>
          </cell>
          <cell r="U102">
            <v>27761</v>
          </cell>
          <cell r="V102">
            <v>656473</v>
          </cell>
          <cell r="W102">
            <v>23336</v>
          </cell>
        </row>
        <row r="103">
          <cell r="A103">
            <v>76</v>
          </cell>
          <cell r="B103">
            <v>2001</v>
          </cell>
          <cell r="C103" t="str">
            <v>Jacques Audiberty</v>
          </cell>
          <cell r="D103" t="str">
            <v>Enseignement</v>
          </cell>
          <cell r="E103" t="str">
            <v>Lycée</v>
          </cell>
          <cell r="F103" t="str">
            <v xml:space="preserve">Bd Wilson </v>
          </cell>
          <cell r="G103">
            <v>6600</v>
          </cell>
          <cell r="H103" t="str">
            <v>Antibes</v>
          </cell>
          <cell r="I103" t="str">
            <v>04 92 93 31 31</v>
          </cell>
          <cell r="M103" t="str">
            <v>Avant 1974</v>
          </cell>
          <cell r="N103" t="str">
            <v>gaz</v>
          </cell>
          <cell r="O103">
            <v>18212</v>
          </cell>
          <cell r="P103">
            <v>0</v>
          </cell>
          <cell r="Q103">
            <v>1485</v>
          </cell>
          <cell r="R103">
            <v>0</v>
          </cell>
          <cell r="S103">
            <v>1289</v>
          </cell>
          <cell r="T103">
            <v>431593</v>
          </cell>
          <cell r="U103">
            <v>38422</v>
          </cell>
          <cell r="V103">
            <v>964022</v>
          </cell>
          <cell r="W103">
            <v>30538</v>
          </cell>
          <cell r="X103">
            <v>14850</v>
          </cell>
          <cell r="Y103">
            <v>731</v>
          </cell>
        </row>
        <row r="104">
          <cell r="A104">
            <v>77</v>
          </cell>
          <cell r="B104">
            <v>2001</v>
          </cell>
          <cell r="C104" t="str">
            <v>St Claude industriel</v>
          </cell>
          <cell r="D104" t="str">
            <v>Enseignement</v>
          </cell>
          <cell r="E104" t="str">
            <v>Lycée</v>
          </cell>
          <cell r="F104" t="str">
            <v xml:space="preserve">51 ch. des Capucins </v>
          </cell>
          <cell r="G104">
            <v>6130</v>
          </cell>
          <cell r="H104" t="str">
            <v>Grasse</v>
          </cell>
          <cell r="I104" t="str">
            <v>04 93 70 95 38</v>
          </cell>
          <cell r="M104" t="str">
            <v>Avant 1974</v>
          </cell>
          <cell r="N104" t="str">
            <v>gaz</v>
          </cell>
          <cell r="O104">
            <v>7815</v>
          </cell>
          <cell r="P104">
            <v>0</v>
          </cell>
          <cell r="Q104">
            <v>436</v>
          </cell>
          <cell r="R104">
            <v>0</v>
          </cell>
          <cell r="S104">
            <v>1392</v>
          </cell>
          <cell r="T104">
            <v>508997</v>
          </cell>
          <cell r="U104">
            <v>45760</v>
          </cell>
          <cell r="V104">
            <v>594867</v>
          </cell>
          <cell r="W104">
            <v>21625</v>
          </cell>
          <cell r="X104">
            <v>32670</v>
          </cell>
          <cell r="Y104">
            <v>1367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2"/>
    </sheetNames>
    <sheetDataSet>
      <sheetData sheetId="0" refreshError="1">
        <row r="4">
          <cell r="A4" t="str">
            <v>#id</v>
          </cell>
          <cell r="B4" t="str">
            <v>annee</v>
          </cell>
          <cell r="C4" t="str">
            <v>batiment</v>
          </cell>
          <cell r="D4" t="str">
            <v>domaine</v>
          </cell>
          <cell r="E4" t="str">
            <v>type</v>
          </cell>
          <cell r="F4" t="str">
            <v>adresse</v>
          </cell>
          <cell r="G4" t="str">
            <v>cp</v>
          </cell>
          <cell r="H4" t="str">
            <v>ville</v>
          </cell>
          <cell r="I4" t="str">
            <v>tel</v>
          </cell>
          <cell r="J4" t="str">
            <v>fax</v>
          </cell>
          <cell r="K4" t="str">
            <v>direction</v>
          </cell>
          <cell r="L4" t="str">
            <v>gestionnaire</v>
          </cell>
          <cell r="M4" t="str">
            <v>annee constr</v>
          </cell>
          <cell r="N4" t="str">
            <v>chauffage principal</v>
          </cell>
          <cell r="O4" t="str">
            <v>surf chauffée m²</v>
          </cell>
          <cell r="P4" t="str">
            <v>surface climatisée m²</v>
          </cell>
          <cell r="Q4" t="str">
            <v>nb occupants</v>
          </cell>
          <cell r="R4" t="str">
            <v>nb_visiteurs</v>
          </cell>
          <cell r="S4" t="str">
            <v>DJU</v>
          </cell>
          <cell r="T4" t="str">
            <v>electricité KWh/an</v>
          </cell>
          <cell r="U4" t="str">
            <v>prix EUR/an</v>
          </cell>
          <cell r="V4" t="str">
            <v>gaz KWh/an</v>
          </cell>
          <cell r="W4" t="str">
            <v>prix EUR/an</v>
          </cell>
          <cell r="X4" t="str">
            <v>fioul KWh/an</v>
          </cell>
          <cell r="Y4" t="str">
            <v>prix EUR/an</v>
          </cell>
          <cell r="Z4" t="str">
            <v>propane KWh/an</v>
          </cell>
          <cell r="AA4" t="str">
            <v>prix EUR/an</v>
          </cell>
          <cell r="AB4" t="str">
            <v>chauffage urbain KWh/an</v>
          </cell>
          <cell r="AC4" t="str">
            <v>prix EUR/an</v>
          </cell>
          <cell r="AD4" t="str">
            <v>bois KWh/an</v>
          </cell>
          <cell r="AE4" t="str">
            <v>prix EUR/an</v>
          </cell>
          <cell r="AF4" t="str">
            <v>autres sources KWh/an</v>
          </cell>
          <cell r="AG4" t="str">
            <v>prix EUR/an</v>
          </cell>
        </row>
        <row r="5">
          <cell r="A5">
            <v>2</v>
          </cell>
          <cell r="B5">
            <v>2002</v>
          </cell>
          <cell r="C5" t="str">
            <v>Au Savel</v>
          </cell>
          <cell r="D5" t="str">
            <v>Santé</v>
          </cell>
          <cell r="E5" t="str">
            <v>Maison de retraite</v>
          </cell>
          <cell r="F5" t="str">
            <v xml:space="preserve">459, route de Berre </v>
          </cell>
          <cell r="G5">
            <v>6390</v>
          </cell>
          <cell r="H5" t="str">
            <v>CONTES</v>
          </cell>
          <cell r="I5" t="str">
            <v>04 93 91 66 70</v>
          </cell>
          <cell r="J5" t="str">
            <v>04 93 79 11 34</v>
          </cell>
          <cell r="K5" t="str">
            <v>M MOLFESE</v>
          </cell>
          <cell r="L5" t="str">
            <v>M MINOT</v>
          </cell>
          <cell r="M5" t="str">
            <v>Avant 1974</v>
          </cell>
          <cell r="N5" t="str">
            <v>gaz</v>
          </cell>
          <cell r="O5">
            <v>7873</v>
          </cell>
          <cell r="P5">
            <v>0</v>
          </cell>
          <cell r="Q5">
            <v>187</v>
          </cell>
          <cell r="R5">
            <v>0</v>
          </cell>
          <cell r="S5">
            <v>1506</v>
          </cell>
          <cell r="T5">
            <v>517223</v>
          </cell>
          <cell r="U5">
            <v>40600</v>
          </cell>
          <cell r="V5">
            <v>954733</v>
          </cell>
          <cell r="W5">
            <v>34941</v>
          </cell>
          <cell r="X5">
            <v>53460</v>
          </cell>
          <cell r="Y5">
            <v>1756</v>
          </cell>
          <cell r="Z5">
            <v>167661</v>
          </cell>
          <cell r="AA5">
            <v>13000</v>
          </cell>
        </row>
        <row r="6">
          <cell r="A6">
            <v>7</v>
          </cell>
          <cell r="B6">
            <v>2002</v>
          </cell>
          <cell r="C6" t="str">
            <v>Le Touzé</v>
          </cell>
          <cell r="D6" t="str">
            <v>Santé</v>
          </cell>
          <cell r="E6" t="str">
            <v>Maison de retraite</v>
          </cell>
          <cell r="F6" t="str">
            <v xml:space="preserve">Avenue de France </v>
          </cell>
          <cell r="G6">
            <v>6430</v>
          </cell>
          <cell r="H6" t="str">
            <v>LA BRIGUE</v>
          </cell>
          <cell r="I6" t="str">
            <v>04 93 04 99 50</v>
          </cell>
          <cell r="J6" t="str">
            <v>04 93 04 99 51</v>
          </cell>
          <cell r="K6" t="str">
            <v>Mme DECHAME</v>
          </cell>
          <cell r="L6" t="str">
            <v>M M'MADI</v>
          </cell>
          <cell r="M6" t="str">
            <v>] 1988 - 2000 ]</v>
          </cell>
          <cell r="N6" t="str">
            <v>propane</v>
          </cell>
          <cell r="O6">
            <v>1808</v>
          </cell>
          <cell r="P6">
            <v>0</v>
          </cell>
          <cell r="Q6">
            <v>42</v>
          </cell>
          <cell r="R6">
            <v>0</v>
          </cell>
          <cell r="S6">
            <v>1997</v>
          </cell>
          <cell r="T6">
            <v>156591</v>
          </cell>
          <cell r="U6">
            <v>10780</v>
          </cell>
          <cell r="Z6">
            <v>392857</v>
          </cell>
          <cell r="AA6">
            <v>20496</v>
          </cell>
        </row>
        <row r="7">
          <cell r="A7">
            <v>8</v>
          </cell>
          <cell r="B7">
            <v>2002</v>
          </cell>
          <cell r="C7" t="str">
            <v>Cantazur</v>
          </cell>
          <cell r="D7" t="str">
            <v>Santé</v>
          </cell>
          <cell r="E7" t="str">
            <v>Maison de retraite</v>
          </cell>
          <cell r="F7" t="str">
            <v xml:space="preserve">5, ch des Marguerites </v>
          </cell>
          <cell r="G7">
            <v>6800</v>
          </cell>
          <cell r="H7" t="str">
            <v>CAGNES/MER</v>
          </cell>
          <cell r="I7" t="str">
            <v>04 92 12 69 00</v>
          </cell>
          <cell r="J7" t="str">
            <v>04 92 12 69 01</v>
          </cell>
          <cell r="K7" t="str">
            <v>M Akermann</v>
          </cell>
          <cell r="L7" t="str">
            <v>M BRAMI</v>
          </cell>
          <cell r="M7" t="str">
            <v>] 1988 - 2000 ]</v>
          </cell>
          <cell r="N7" t="str">
            <v>gaz</v>
          </cell>
          <cell r="O7">
            <v>6500</v>
          </cell>
          <cell r="P7">
            <v>0</v>
          </cell>
          <cell r="Q7">
            <v>83</v>
          </cell>
          <cell r="R7">
            <v>30</v>
          </cell>
          <cell r="S7">
            <v>1171</v>
          </cell>
          <cell r="T7">
            <v>269518</v>
          </cell>
          <cell r="U7">
            <v>22784</v>
          </cell>
          <cell r="V7">
            <v>496458</v>
          </cell>
          <cell r="W7">
            <v>18132</v>
          </cell>
        </row>
        <row r="8">
          <cell r="A8">
            <v>10</v>
          </cell>
          <cell r="B8">
            <v>2002</v>
          </cell>
          <cell r="C8" t="str">
            <v>Centre Long Séjour</v>
          </cell>
          <cell r="D8" t="str">
            <v>Santé</v>
          </cell>
          <cell r="E8" t="str">
            <v>Maison de retraite</v>
          </cell>
          <cell r="F8" t="str">
            <v xml:space="preserve">Place St ROCH </v>
          </cell>
          <cell r="G8">
            <v>6227</v>
          </cell>
          <cell r="H8" t="str">
            <v>VALLAURIS</v>
          </cell>
          <cell r="I8" t="str">
            <v>04 93 64 72 00</v>
          </cell>
          <cell r="J8" t="str">
            <v>04 93 64 72 01</v>
          </cell>
          <cell r="K8" t="str">
            <v>M DELANGRE</v>
          </cell>
          <cell r="L8" t="str">
            <v>M SARFATI</v>
          </cell>
          <cell r="M8" t="str">
            <v>Avant 1974</v>
          </cell>
          <cell r="N8" t="str">
            <v>gaz</v>
          </cell>
          <cell r="O8">
            <v>12000</v>
          </cell>
          <cell r="P8">
            <v>600</v>
          </cell>
          <cell r="Q8">
            <v>233</v>
          </cell>
          <cell r="R8">
            <v>30</v>
          </cell>
          <cell r="S8">
            <v>1343</v>
          </cell>
          <cell r="T8">
            <v>660978</v>
          </cell>
          <cell r="U8">
            <v>48380</v>
          </cell>
          <cell r="V8">
            <v>1344392</v>
          </cell>
          <cell r="W8">
            <v>45553</v>
          </cell>
          <cell r="X8">
            <v>29700</v>
          </cell>
          <cell r="Y8">
            <v>1106</v>
          </cell>
        </row>
        <row r="9">
          <cell r="A9">
            <v>15</v>
          </cell>
          <cell r="B9">
            <v>2002</v>
          </cell>
          <cell r="C9" t="str">
            <v>Sainte Croix</v>
          </cell>
          <cell r="D9" t="str">
            <v>Santé</v>
          </cell>
          <cell r="E9" t="str">
            <v>Maison de retraite</v>
          </cell>
          <cell r="F9" t="str">
            <v xml:space="preserve">le pivol </v>
          </cell>
          <cell r="G9">
            <v>6450</v>
          </cell>
          <cell r="H9" t="str">
            <v>LANTOSQUE</v>
          </cell>
          <cell r="I9" t="str">
            <v>04 93 03 00 32</v>
          </cell>
          <cell r="J9" t="str">
            <v>04 93 03 62 00</v>
          </cell>
          <cell r="K9" t="str">
            <v>M ANCOLIO pr quanti, Mme GUIGO pr prix</v>
          </cell>
          <cell r="L9" t="str">
            <v>Mme CRUCIANI</v>
          </cell>
          <cell r="M9" t="str">
            <v>] 1974 - 1988 ]</v>
          </cell>
          <cell r="N9" t="str">
            <v>fioul</v>
          </cell>
          <cell r="O9">
            <v>1148</v>
          </cell>
          <cell r="P9">
            <v>0</v>
          </cell>
          <cell r="Q9">
            <v>40</v>
          </cell>
          <cell r="R9">
            <v>20</v>
          </cell>
          <cell r="S9">
            <v>1950</v>
          </cell>
          <cell r="T9">
            <v>144672</v>
          </cell>
          <cell r="U9">
            <v>13978</v>
          </cell>
          <cell r="X9">
            <v>297000</v>
          </cell>
          <cell r="Y9">
            <v>7010</v>
          </cell>
        </row>
        <row r="10">
          <cell r="A10">
            <v>16</v>
          </cell>
          <cell r="B10">
            <v>2002</v>
          </cell>
          <cell r="C10" t="str">
            <v>Le temps des Cerises</v>
          </cell>
          <cell r="D10" t="str">
            <v>Santé</v>
          </cell>
          <cell r="E10" t="str">
            <v>Maison de retraite</v>
          </cell>
          <cell r="F10" t="str">
            <v xml:space="preserve">Quartier St Joseph </v>
          </cell>
          <cell r="G10">
            <v>6540</v>
          </cell>
          <cell r="H10" t="str">
            <v>SAORGE</v>
          </cell>
          <cell r="I10" t="str">
            <v>04 93 04 54 60</v>
          </cell>
          <cell r="K10" t="str">
            <v>Mme REY</v>
          </cell>
          <cell r="L10" t="str">
            <v>M M'MADI</v>
          </cell>
          <cell r="M10" t="str">
            <v>] 1988 - 2000 ]</v>
          </cell>
          <cell r="N10" t="str">
            <v>fioul</v>
          </cell>
          <cell r="O10">
            <v>3100</v>
          </cell>
          <cell r="P10">
            <v>0</v>
          </cell>
          <cell r="Q10">
            <v>110</v>
          </cell>
          <cell r="R10">
            <v>15</v>
          </cell>
          <cell r="S10">
            <v>1816</v>
          </cell>
          <cell r="T10">
            <v>196387</v>
          </cell>
          <cell r="U10">
            <v>12198</v>
          </cell>
          <cell r="X10">
            <v>475200</v>
          </cell>
          <cell r="Y10">
            <v>15855</v>
          </cell>
          <cell r="Z10">
            <v>28122</v>
          </cell>
          <cell r="AA10">
            <v>2420</v>
          </cell>
        </row>
        <row r="11">
          <cell r="A11">
            <v>25</v>
          </cell>
          <cell r="B11">
            <v>2002</v>
          </cell>
          <cell r="C11" t="str">
            <v>LA SOFIETA</v>
          </cell>
          <cell r="D11" t="str">
            <v>Santé</v>
          </cell>
          <cell r="E11" t="str">
            <v>Maison de retraite</v>
          </cell>
          <cell r="F11" t="str">
            <v xml:space="preserve">Bd Edouard VII </v>
          </cell>
          <cell r="G11">
            <v>6230</v>
          </cell>
          <cell r="H11" t="str">
            <v>VILLEFRANCHE/MER</v>
          </cell>
          <cell r="I11" t="str">
            <v>04 93 01 17 00</v>
          </cell>
          <cell r="J11" t="str">
            <v>04 93 01 33 48</v>
          </cell>
          <cell r="K11" t="str">
            <v>Mme Mirela</v>
          </cell>
          <cell r="L11" t="str">
            <v>M ELDERT</v>
          </cell>
          <cell r="M11" t="str">
            <v>] 1988 - 2000 ]</v>
          </cell>
          <cell r="N11" t="str">
            <v>gaz</v>
          </cell>
          <cell r="O11">
            <v>5194</v>
          </cell>
          <cell r="P11">
            <v>150</v>
          </cell>
          <cell r="Q11">
            <v>121</v>
          </cell>
          <cell r="R11">
            <v>15</v>
          </cell>
          <cell r="S11">
            <v>1171</v>
          </cell>
          <cell r="T11">
            <v>654885</v>
          </cell>
          <cell r="U11">
            <v>49886</v>
          </cell>
          <cell r="V11">
            <v>770434</v>
          </cell>
          <cell r="W11">
            <v>25016</v>
          </cell>
        </row>
        <row r="12">
          <cell r="A12">
            <v>26</v>
          </cell>
          <cell r="B12">
            <v>2002</v>
          </cell>
          <cell r="C12" t="str">
            <v>L'ESCALINADA</v>
          </cell>
          <cell r="D12" t="str">
            <v>Santé</v>
          </cell>
          <cell r="E12" t="str">
            <v>Maison de retraite</v>
          </cell>
          <cell r="F12" t="str">
            <v xml:space="preserve">23 av Victor Cauvin </v>
          </cell>
          <cell r="G12">
            <v>6230</v>
          </cell>
          <cell r="H12" t="str">
            <v>VILLEFRANCHE/MER</v>
          </cell>
          <cell r="I12" t="str">
            <v>04 93 01 17 00</v>
          </cell>
          <cell r="J12" t="str">
            <v>04 93 01 33 48</v>
          </cell>
          <cell r="K12" t="str">
            <v>Mme Mirela</v>
          </cell>
          <cell r="L12" t="str">
            <v>M ELDERT</v>
          </cell>
          <cell r="M12" t="str">
            <v>Avant 1974</v>
          </cell>
          <cell r="N12" t="str">
            <v>gaz</v>
          </cell>
          <cell r="O12">
            <v>3436</v>
          </cell>
          <cell r="P12">
            <v>0</v>
          </cell>
          <cell r="Q12">
            <v>104</v>
          </cell>
          <cell r="R12">
            <v>15</v>
          </cell>
          <cell r="S12">
            <v>1171</v>
          </cell>
          <cell r="T12">
            <v>264134</v>
          </cell>
          <cell r="U12">
            <v>23912</v>
          </cell>
          <cell r="V12">
            <v>505455</v>
          </cell>
          <cell r="W12">
            <v>18086</v>
          </cell>
        </row>
        <row r="13">
          <cell r="A13">
            <v>12</v>
          </cell>
          <cell r="B13">
            <v>2002</v>
          </cell>
          <cell r="C13" t="str">
            <v>La Roudoule</v>
          </cell>
          <cell r="D13" t="str">
            <v>Santé</v>
          </cell>
          <cell r="E13" t="str">
            <v>Hôpital</v>
          </cell>
          <cell r="F13" t="str">
            <v xml:space="preserve">quartier de la condamine </v>
          </cell>
          <cell r="G13">
            <v>6260</v>
          </cell>
          <cell r="H13" t="str">
            <v>PUGET-THENIERS</v>
          </cell>
          <cell r="I13" t="str">
            <v>04 93 05 32 76</v>
          </cell>
          <cell r="J13" t="str">
            <v>04 93 05 00 44</v>
          </cell>
          <cell r="K13" t="str">
            <v>Mme ALBANO</v>
          </cell>
          <cell r="L13" t="str">
            <v>M Pinson Jean-Christophe</v>
          </cell>
          <cell r="M13" t="str">
            <v>Avant 1974</v>
          </cell>
          <cell r="N13" t="str">
            <v>fioul</v>
          </cell>
          <cell r="O13">
            <v>9360</v>
          </cell>
          <cell r="P13">
            <v>0</v>
          </cell>
          <cell r="Q13">
            <v>167</v>
          </cell>
          <cell r="R13">
            <v>0</v>
          </cell>
          <cell r="S13">
            <v>1967</v>
          </cell>
          <cell r="T13">
            <v>607635</v>
          </cell>
          <cell r="U13">
            <v>44434</v>
          </cell>
          <cell r="X13">
            <v>1211760</v>
          </cell>
          <cell r="Y13">
            <v>44602</v>
          </cell>
        </row>
        <row r="14">
          <cell r="A14">
            <v>17</v>
          </cell>
          <cell r="B14">
            <v>2002</v>
          </cell>
          <cell r="C14" t="str">
            <v>St ANTOINE</v>
          </cell>
          <cell r="D14" t="str">
            <v>Santé</v>
          </cell>
          <cell r="E14" t="str">
            <v>Hôpital</v>
          </cell>
          <cell r="F14" t="str">
            <v xml:space="preserve">Avenue Saravalle </v>
          </cell>
          <cell r="G14">
            <v>6450</v>
          </cell>
          <cell r="H14" t="str">
            <v>St MARTIN VESUBIE</v>
          </cell>
          <cell r="I14" t="str">
            <v>04 93 03 20 09</v>
          </cell>
          <cell r="J14" t="str">
            <v>04 93 03 29 69</v>
          </cell>
          <cell r="K14" t="str">
            <v>INGIGLIARDI + Mme Millo+Mme Franquelin</v>
          </cell>
          <cell r="L14" t="str">
            <v>M MADDALENA</v>
          </cell>
          <cell r="M14" t="str">
            <v>Avant 1974</v>
          </cell>
          <cell r="N14" t="str">
            <v>fioul</v>
          </cell>
          <cell r="O14">
            <v>1816</v>
          </cell>
          <cell r="P14">
            <v>0</v>
          </cell>
          <cell r="Q14">
            <v>51</v>
          </cell>
          <cell r="R14">
            <v>150</v>
          </cell>
          <cell r="S14">
            <v>2300</v>
          </cell>
          <cell r="T14">
            <v>128085</v>
          </cell>
          <cell r="U14">
            <v>12185</v>
          </cell>
          <cell r="X14">
            <v>599940</v>
          </cell>
          <cell r="Y14">
            <v>24424</v>
          </cell>
          <cell r="Z14">
            <v>88804</v>
          </cell>
          <cell r="AA14">
            <v>6639</v>
          </cell>
        </row>
        <row r="15">
          <cell r="A15">
            <v>18</v>
          </cell>
          <cell r="B15">
            <v>2002</v>
          </cell>
          <cell r="C15" t="str">
            <v>St MAUR</v>
          </cell>
          <cell r="D15" t="str">
            <v>Santé</v>
          </cell>
          <cell r="E15" t="str">
            <v>Hôpital</v>
          </cell>
          <cell r="F15" t="str">
            <v xml:space="preserve">3 rue DROITE </v>
          </cell>
          <cell r="G15">
            <v>6660</v>
          </cell>
          <cell r="H15" t="str">
            <v>St ETIENNE DE TINEE</v>
          </cell>
          <cell r="I15" t="str">
            <v>04 93 23 28 28</v>
          </cell>
          <cell r="J15" t="str">
            <v>04 93 23 28 20</v>
          </cell>
          <cell r="K15" t="str">
            <v>M RAPUC</v>
          </cell>
          <cell r="L15" t="str">
            <v>M NAASZ</v>
          </cell>
          <cell r="M15" t="str">
            <v>Avant 1974</v>
          </cell>
          <cell r="N15" t="str">
            <v>fioul</v>
          </cell>
          <cell r="O15">
            <v>2750</v>
          </cell>
          <cell r="P15">
            <v>0</v>
          </cell>
          <cell r="Q15">
            <v>80</v>
          </cell>
          <cell r="R15">
            <v>0</v>
          </cell>
          <cell r="S15">
            <v>3280</v>
          </cell>
          <cell r="T15">
            <v>183898</v>
          </cell>
          <cell r="U15">
            <v>16745</v>
          </cell>
          <cell r="X15">
            <v>746460</v>
          </cell>
          <cell r="Y15">
            <v>27372</v>
          </cell>
          <cell r="Z15">
            <v>28625</v>
          </cell>
          <cell r="AA15">
            <v>2637</v>
          </cell>
        </row>
        <row r="16">
          <cell r="A16">
            <v>19</v>
          </cell>
          <cell r="B16">
            <v>2002</v>
          </cell>
          <cell r="C16" t="str">
            <v>St LAZARE</v>
          </cell>
          <cell r="D16" t="str">
            <v>Santé</v>
          </cell>
          <cell r="E16" t="str">
            <v>Hôpital</v>
          </cell>
          <cell r="F16" t="str">
            <v xml:space="preserve">Quartier Speggi </v>
          </cell>
          <cell r="G16">
            <v>6430</v>
          </cell>
          <cell r="H16" t="str">
            <v>TENDE</v>
          </cell>
          <cell r="I16" t="str">
            <v>04 93 04 62 27</v>
          </cell>
          <cell r="J16" t="str">
            <v>04 93 04 87 87</v>
          </cell>
          <cell r="K16" t="str">
            <v>M REYNAUD</v>
          </cell>
          <cell r="L16" t="str">
            <v>Mme FOURNEL</v>
          </cell>
          <cell r="M16" t="str">
            <v>] 1988 - 2000 ]</v>
          </cell>
          <cell r="N16" t="str">
            <v>electricité</v>
          </cell>
          <cell r="O16">
            <v>4180</v>
          </cell>
          <cell r="P16">
            <v>0</v>
          </cell>
          <cell r="Q16">
            <v>78</v>
          </cell>
          <cell r="R16">
            <v>0</v>
          </cell>
          <cell r="S16">
            <v>1997</v>
          </cell>
          <cell r="T16">
            <v>800817</v>
          </cell>
          <cell r="U16">
            <v>64783</v>
          </cell>
          <cell r="X16">
            <v>62370</v>
          </cell>
          <cell r="Y16">
            <v>2305</v>
          </cell>
          <cell r="Z16">
            <v>45485</v>
          </cell>
          <cell r="AA16">
            <v>3313</v>
          </cell>
        </row>
        <row r="17">
          <cell r="A17">
            <v>5</v>
          </cell>
          <cell r="B17">
            <v>2002</v>
          </cell>
          <cell r="C17" t="str">
            <v>CH Cannes</v>
          </cell>
          <cell r="D17" t="str">
            <v>Santé</v>
          </cell>
          <cell r="E17" t="str">
            <v>Centre hospitalier</v>
          </cell>
          <cell r="F17" t="str">
            <v xml:space="preserve">15 avenue des BROUSSAILLES </v>
          </cell>
          <cell r="G17">
            <v>6401</v>
          </cell>
          <cell r="H17" t="str">
            <v>CANNES</v>
          </cell>
          <cell r="I17" t="str">
            <v>04 93 69 70 22</v>
          </cell>
          <cell r="J17" t="str">
            <v>04 93 69 75 92</v>
          </cell>
          <cell r="K17" t="str">
            <v>M TORRES</v>
          </cell>
          <cell r="L17" t="str">
            <v>M ARNAUD</v>
          </cell>
          <cell r="M17" t="str">
            <v>Avant 1974</v>
          </cell>
          <cell r="N17" t="str">
            <v>gaz</v>
          </cell>
          <cell r="O17">
            <v>45564</v>
          </cell>
          <cell r="P17">
            <v>5000</v>
          </cell>
          <cell r="Q17">
            <v>800</v>
          </cell>
          <cell r="R17">
            <v>0</v>
          </cell>
          <cell r="S17">
            <v>1343</v>
          </cell>
          <cell r="T17">
            <v>4853000</v>
          </cell>
          <cell r="U17">
            <v>285000</v>
          </cell>
          <cell r="V17">
            <v>5888700</v>
          </cell>
          <cell r="W17">
            <v>585360</v>
          </cell>
        </row>
        <row r="18">
          <cell r="A18">
            <v>20</v>
          </cell>
          <cell r="B18">
            <v>2002</v>
          </cell>
          <cell r="C18" t="str">
            <v>CIMIEZ</v>
          </cell>
          <cell r="D18" t="str">
            <v>Santé</v>
          </cell>
          <cell r="E18" t="str">
            <v>Centre hospitalier</v>
          </cell>
          <cell r="F18" t="str">
            <v xml:space="preserve">Avenue Reine Victoria </v>
          </cell>
          <cell r="G18">
            <v>6003</v>
          </cell>
          <cell r="H18" t="str">
            <v>NICE</v>
          </cell>
          <cell r="I18" t="str">
            <v>04 92 03 45 53</v>
          </cell>
          <cell r="J18" t="str">
            <v>04 92 03 45 56</v>
          </cell>
          <cell r="K18" t="str">
            <v>M WAUTHY</v>
          </cell>
          <cell r="L18" t="str">
            <v>Mme VERLAQUE</v>
          </cell>
          <cell r="M18" t="str">
            <v>Avant 1974</v>
          </cell>
          <cell r="N18" t="str">
            <v>gaz</v>
          </cell>
          <cell r="O18">
            <v>25824</v>
          </cell>
          <cell r="P18">
            <v>8200</v>
          </cell>
          <cell r="Q18">
            <v>300</v>
          </cell>
          <cell r="R18">
            <v>0</v>
          </cell>
          <cell r="S18">
            <v>1171</v>
          </cell>
          <cell r="T18">
            <v>2307392</v>
          </cell>
          <cell r="U18">
            <v>108046</v>
          </cell>
          <cell r="V18">
            <v>3429859</v>
          </cell>
          <cell r="W18">
            <v>111300</v>
          </cell>
        </row>
        <row r="19">
          <cell r="A19">
            <v>21</v>
          </cell>
          <cell r="B19">
            <v>2002</v>
          </cell>
          <cell r="C19" t="str">
            <v>PASTEUR</v>
          </cell>
          <cell r="D19" t="str">
            <v>Santé</v>
          </cell>
          <cell r="E19" t="str">
            <v>Centre hospitalier</v>
          </cell>
          <cell r="F19" t="str">
            <v xml:space="preserve">30 av Voie Romaine </v>
          </cell>
          <cell r="G19">
            <v>6000</v>
          </cell>
          <cell r="H19" t="str">
            <v>NICE</v>
          </cell>
          <cell r="I19" t="str">
            <v>04 92 03 43 11</v>
          </cell>
          <cell r="J19" t="str">
            <v>04 92 03 43 13</v>
          </cell>
          <cell r="K19" t="str">
            <v>M LECOQ</v>
          </cell>
          <cell r="L19" t="str">
            <v>Melle BAUD</v>
          </cell>
          <cell r="M19" t="str">
            <v>Avant 1974</v>
          </cell>
          <cell r="N19" t="str">
            <v>chauffage urbain</v>
          </cell>
          <cell r="O19">
            <v>70102</v>
          </cell>
          <cell r="P19">
            <v>30000</v>
          </cell>
          <cell r="Q19">
            <v>546</v>
          </cell>
          <cell r="R19">
            <v>0</v>
          </cell>
          <cell r="S19">
            <v>1171</v>
          </cell>
          <cell r="T19">
            <v>6443862</v>
          </cell>
          <cell r="U19">
            <v>389443</v>
          </cell>
          <cell r="AB19">
            <v>12444880</v>
          </cell>
          <cell r="AC19">
            <v>508168</v>
          </cell>
        </row>
        <row r="20">
          <cell r="A20">
            <v>22</v>
          </cell>
          <cell r="B20">
            <v>2002</v>
          </cell>
          <cell r="C20" t="str">
            <v>St ROCH</v>
          </cell>
          <cell r="D20" t="str">
            <v>Santé</v>
          </cell>
          <cell r="E20" t="str">
            <v>Centre hospitalier</v>
          </cell>
          <cell r="F20" t="str">
            <v xml:space="preserve">5 rue DEVOLUY </v>
          </cell>
          <cell r="G20">
            <v>6000</v>
          </cell>
          <cell r="H20" t="str">
            <v>NICE</v>
          </cell>
          <cell r="I20" t="str">
            <v>04 92 03 43 11</v>
          </cell>
          <cell r="J20" t="str">
            <v>04 92 03 43 13</v>
          </cell>
          <cell r="K20" t="str">
            <v>M LECOQ</v>
          </cell>
          <cell r="L20" t="str">
            <v>M BAUD</v>
          </cell>
          <cell r="M20" t="str">
            <v>Avant 1974</v>
          </cell>
          <cell r="N20" t="str">
            <v>gaz</v>
          </cell>
          <cell r="O20">
            <v>34215</v>
          </cell>
          <cell r="P20">
            <v>15000</v>
          </cell>
          <cell r="Q20">
            <v>169</v>
          </cell>
          <cell r="R20">
            <v>0</v>
          </cell>
          <cell r="S20">
            <v>1171</v>
          </cell>
          <cell r="T20">
            <v>4937623</v>
          </cell>
          <cell r="U20">
            <v>282958</v>
          </cell>
          <cell r="V20">
            <v>3018515</v>
          </cell>
          <cell r="W20">
            <v>97788</v>
          </cell>
        </row>
        <row r="21">
          <cell r="A21">
            <v>23</v>
          </cell>
          <cell r="B21">
            <v>2002</v>
          </cell>
          <cell r="C21" t="str">
            <v>ARCHET 1 &amp; 2</v>
          </cell>
          <cell r="D21" t="str">
            <v>Santé</v>
          </cell>
          <cell r="E21" t="str">
            <v>Centre hospitalier</v>
          </cell>
          <cell r="F21" t="str">
            <v xml:space="preserve">151 route St Antoine de Ginestière </v>
          </cell>
          <cell r="G21">
            <v>6200</v>
          </cell>
          <cell r="H21" t="str">
            <v>NICE</v>
          </cell>
          <cell r="I21" t="str">
            <v>04 92 03 45 53</v>
          </cell>
          <cell r="J21" t="str">
            <v>04 92 03 45 56</v>
          </cell>
          <cell r="K21" t="str">
            <v>M. WAUTHY</v>
          </cell>
          <cell r="L21" t="str">
            <v>M BENMANSOUR</v>
          </cell>
          <cell r="M21" t="str">
            <v>] 1974 - 1988 ]</v>
          </cell>
          <cell r="N21" t="str">
            <v>gaz</v>
          </cell>
          <cell r="O21">
            <v>75533</v>
          </cell>
          <cell r="P21">
            <v>60000</v>
          </cell>
          <cell r="Q21">
            <v>684</v>
          </cell>
          <cell r="R21">
            <v>0</v>
          </cell>
          <cell r="S21">
            <v>1171</v>
          </cell>
          <cell r="T21">
            <v>17226398</v>
          </cell>
          <cell r="U21">
            <v>756013</v>
          </cell>
          <cell r="V21">
            <v>8366104</v>
          </cell>
          <cell r="W21">
            <v>270040</v>
          </cell>
        </row>
        <row r="22">
          <cell r="A22">
            <v>27</v>
          </cell>
          <cell r="B22">
            <v>2002</v>
          </cell>
          <cell r="C22" t="str">
            <v>CH Grasse</v>
          </cell>
          <cell r="D22" t="str">
            <v>Santé</v>
          </cell>
          <cell r="E22" t="str">
            <v>Centre hospitalier</v>
          </cell>
          <cell r="F22" t="str">
            <v xml:space="preserve">Chemin de Clavary </v>
          </cell>
          <cell r="G22">
            <v>6135</v>
          </cell>
          <cell r="H22" t="str">
            <v>GRASSE</v>
          </cell>
          <cell r="I22" t="str">
            <v>04 93 09 55 55</v>
          </cell>
          <cell r="J22" t="str">
            <v>04 93 09 52 47</v>
          </cell>
          <cell r="K22" t="str">
            <v>Mme BRIKI</v>
          </cell>
          <cell r="L22" t="str">
            <v>Mme LOUIS</v>
          </cell>
          <cell r="M22" t="str">
            <v>] 1974 - 1988 ]</v>
          </cell>
          <cell r="N22" t="str">
            <v>gaz</v>
          </cell>
          <cell r="O22">
            <v>45140</v>
          </cell>
          <cell r="P22">
            <v>36742</v>
          </cell>
          <cell r="Q22">
            <v>280</v>
          </cell>
          <cell r="R22">
            <v>0</v>
          </cell>
          <cell r="S22">
            <v>1321</v>
          </cell>
          <cell r="T22">
            <v>4710055</v>
          </cell>
          <cell r="U22">
            <v>201695</v>
          </cell>
          <cell r="V22">
            <v>12498918</v>
          </cell>
          <cell r="W22">
            <v>326625</v>
          </cell>
          <cell r="X22">
            <v>471240</v>
          </cell>
          <cell r="Y22">
            <v>18820</v>
          </cell>
        </row>
        <row r="23">
          <cell r="A23">
            <v>28</v>
          </cell>
          <cell r="B23">
            <v>2002</v>
          </cell>
          <cell r="C23" t="str">
            <v>Tribunal de Grande Instance</v>
          </cell>
          <cell r="D23" t="str">
            <v>Bureaux</v>
          </cell>
          <cell r="E23" t="str">
            <v>Etat</v>
          </cell>
          <cell r="F23" t="str">
            <v xml:space="preserve">Place du Palais </v>
          </cell>
          <cell r="G23">
            <v>6000</v>
          </cell>
          <cell r="H23" t="str">
            <v>NICE</v>
          </cell>
          <cell r="I23" t="str">
            <v>04 92 17 72 17</v>
          </cell>
          <cell r="J23" t="str">
            <v>04 92 17 70 05</v>
          </cell>
          <cell r="K23" t="str">
            <v>Mme BOURGEOIS</v>
          </cell>
          <cell r="L23" t="str">
            <v>M EXPERT</v>
          </cell>
          <cell r="M23" t="str">
            <v>Avant 1974</v>
          </cell>
          <cell r="N23" t="str">
            <v>gaz</v>
          </cell>
          <cell r="O23">
            <v>10450</v>
          </cell>
          <cell r="P23">
            <v>10450</v>
          </cell>
          <cell r="Q23">
            <v>176</v>
          </cell>
          <cell r="R23">
            <v>300</v>
          </cell>
          <cell r="S23">
            <v>1171</v>
          </cell>
          <cell r="T23">
            <v>845212</v>
          </cell>
          <cell r="U23">
            <v>55578</v>
          </cell>
          <cell r="V23">
            <v>265628</v>
          </cell>
          <cell r="W23">
            <v>10603</v>
          </cell>
        </row>
        <row r="24">
          <cell r="A24">
            <v>29</v>
          </cell>
          <cell r="B24">
            <v>2002</v>
          </cell>
          <cell r="C24" t="str">
            <v>Tribunal d'Instance, Palais Rusca</v>
          </cell>
          <cell r="D24" t="str">
            <v>Bureaux</v>
          </cell>
          <cell r="E24" t="str">
            <v>Etat</v>
          </cell>
          <cell r="F24" t="str">
            <v xml:space="preserve">Place du Palais </v>
          </cell>
          <cell r="G24">
            <v>6000</v>
          </cell>
          <cell r="H24" t="str">
            <v>NICE</v>
          </cell>
          <cell r="I24" t="str">
            <v>04 92 17 72 17</v>
          </cell>
          <cell r="J24" t="str">
            <v>04 92 17 70 05</v>
          </cell>
          <cell r="K24" t="str">
            <v>Mme BOURGEOIS</v>
          </cell>
          <cell r="L24" t="str">
            <v>M EXPERT</v>
          </cell>
          <cell r="M24" t="str">
            <v>Avant 1974</v>
          </cell>
          <cell r="N24" t="str">
            <v>gaz</v>
          </cell>
          <cell r="O24">
            <v>4000</v>
          </cell>
          <cell r="P24">
            <v>4000</v>
          </cell>
          <cell r="Q24">
            <v>50</v>
          </cell>
          <cell r="R24">
            <v>200</v>
          </cell>
          <cell r="S24">
            <v>1171</v>
          </cell>
          <cell r="T24">
            <v>434160</v>
          </cell>
          <cell r="U24">
            <v>28571</v>
          </cell>
          <cell r="V24">
            <v>155130</v>
          </cell>
          <cell r="W24">
            <v>6238</v>
          </cell>
        </row>
        <row r="25">
          <cell r="A25">
            <v>30</v>
          </cell>
          <cell r="B25">
            <v>2002</v>
          </cell>
          <cell r="C25" t="str">
            <v>Palais de Justice de GRASSE</v>
          </cell>
          <cell r="D25" t="str">
            <v>Bureaux</v>
          </cell>
          <cell r="E25" t="str">
            <v>Etat</v>
          </cell>
          <cell r="F25" t="str">
            <v>37 av SEMARD BP71029</v>
          </cell>
          <cell r="G25">
            <v>6133</v>
          </cell>
          <cell r="H25" t="str">
            <v>GRASSE cedex</v>
          </cell>
          <cell r="I25" t="str">
            <v>04 92 60 71 70</v>
          </cell>
          <cell r="L25" t="str">
            <v>M PROT</v>
          </cell>
          <cell r="M25" t="str">
            <v>] 1988 - 2000 ]</v>
          </cell>
          <cell r="N25" t="str">
            <v>gaz</v>
          </cell>
          <cell r="O25">
            <v>8500</v>
          </cell>
          <cell r="P25">
            <v>6600</v>
          </cell>
          <cell r="Q25">
            <v>226</v>
          </cell>
          <cell r="R25">
            <v>300</v>
          </cell>
          <cell r="S25">
            <v>1321</v>
          </cell>
          <cell r="T25">
            <v>1418139</v>
          </cell>
          <cell r="U25">
            <v>106158</v>
          </cell>
          <cell r="V25">
            <v>554148</v>
          </cell>
          <cell r="W25">
            <v>20454</v>
          </cell>
        </row>
        <row r="26">
          <cell r="A26">
            <v>48</v>
          </cell>
          <cell r="B26">
            <v>2002</v>
          </cell>
          <cell r="C26" t="str">
            <v>Service fiscaux, DURANTE NICE</v>
          </cell>
          <cell r="D26" t="str">
            <v>Bureaux</v>
          </cell>
          <cell r="E26" t="str">
            <v>Etat</v>
          </cell>
          <cell r="F26" t="str">
            <v xml:space="preserve">3 - 5 Av DURANTE </v>
          </cell>
          <cell r="G26">
            <v>6046</v>
          </cell>
          <cell r="H26" t="str">
            <v>NICE</v>
          </cell>
          <cell r="I26" t="str">
            <v>04 93 16 63 29</v>
          </cell>
          <cell r="J26" t="str">
            <v>04 93 16 62 64</v>
          </cell>
          <cell r="K26" t="str">
            <v>M LAVIE-DERANDE</v>
          </cell>
          <cell r="L26" t="str">
            <v>M BERTIN</v>
          </cell>
          <cell r="M26" t="str">
            <v>Avant 1974</v>
          </cell>
          <cell r="N26" t="str">
            <v>gaz</v>
          </cell>
          <cell r="O26">
            <v>4854</v>
          </cell>
          <cell r="P26">
            <v>0</v>
          </cell>
          <cell r="Q26">
            <v>208</v>
          </cell>
          <cell r="R26">
            <v>0</v>
          </cell>
          <cell r="S26">
            <v>1218</v>
          </cell>
          <cell r="T26">
            <v>148182</v>
          </cell>
          <cell r="U26">
            <v>14202</v>
          </cell>
          <cell r="V26">
            <v>297460</v>
          </cell>
          <cell r="W26">
            <v>11159</v>
          </cell>
        </row>
        <row r="27">
          <cell r="A27">
            <v>49</v>
          </cell>
          <cell r="B27">
            <v>2002</v>
          </cell>
          <cell r="C27" t="str">
            <v>Service fiscaux, ANTIBES Colle</v>
          </cell>
          <cell r="D27" t="str">
            <v>Bureaux</v>
          </cell>
          <cell r="E27" t="str">
            <v>Etat</v>
          </cell>
          <cell r="F27" t="str">
            <v xml:space="preserve">40 Chemin de la Colle </v>
          </cell>
          <cell r="G27">
            <v>6600</v>
          </cell>
          <cell r="H27" t="str">
            <v>ANTIBES</v>
          </cell>
          <cell r="I27" t="str">
            <v>04 93 16 63 29</v>
          </cell>
          <cell r="J27" t="str">
            <v>04 93 16 62 64</v>
          </cell>
          <cell r="K27" t="str">
            <v>M LAVIE-DERANDE</v>
          </cell>
          <cell r="L27" t="str">
            <v>M BERTIN</v>
          </cell>
          <cell r="M27" t="str">
            <v>] 1988 - 2000 ]</v>
          </cell>
          <cell r="N27" t="str">
            <v>gaz</v>
          </cell>
          <cell r="O27">
            <v>5139</v>
          </cell>
          <cell r="P27">
            <v>5139</v>
          </cell>
          <cell r="Q27">
            <v>173</v>
          </cell>
          <cell r="R27">
            <v>0</v>
          </cell>
          <cell r="S27">
            <v>1258</v>
          </cell>
          <cell r="T27">
            <v>447731</v>
          </cell>
          <cell r="U27">
            <v>33184</v>
          </cell>
          <cell r="V27">
            <v>253717</v>
          </cell>
          <cell r="W27">
            <v>10099</v>
          </cell>
        </row>
        <row r="28">
          <cell r="A28">
            <v>50</v>
          </cell>
          <cell r="B28">
            <v>2002</v>
          </cell>
          <cell r="C28" t="str">
            <v>Service fiscaux, CAGNES Paris</v>
          </cell>
          <cell r="D28" t="str">
            <v>Bureaux</v>
          </cell>
          <cell r="E28" t="str">
            <v>Etat</v>
          </cell>
          <cell r="F28" t="str">
            <v xml:space="preserve">Rue de Paris </v>
          </cell>
          <cell r="G28">
            <v>6800</v>
          </cell>
          <cell r="H28" t="str">
            <v>CAGNES/MER</v>
          </cell>
          <cell r="I28" t="str">
            <v>04 93 16 62 95?</v>
          </cell>
          <cell r="J28" t="str">
            <v>04 93 16 63 29</v>
          </cell>
          <cell r="K28" t="str">
            <v>M LAVIE-DERANDE</v>
          </cell>
          <cell r="L28" t="str">
            <v>M  BERTIN</v>
          </cell>
          <cell r="M28" t="str">
            <v>] 1974 - 1988 ]</v>
          </cell>
          <cell r="N28" t="str">
            <v>gaz</v>
          </cell>
          <cell r="O28">
            <v>1863</v>
          </cell>
          <cell r="P28">
            <v>1863</v>
          </cell>
          <cell r="Q28">
            <v>72</v>
          </cell>
          <cell r="R28">
            <v>0</v>
          </cell>
          <cell r="S28">
            <v>1171</v>
          </cell>
          <cell r="T28">
            <v>164180</v>
          </cell>
          <cell r="U28">
            <v>13609</v>
          </cell>
          <cell r="V28">
            <v>208662</v>
          </cell>
          <cell r="W28">
            <v>7463</v>
          </cell>
        </row>
        <row r="29">
          <cell r="A29">
            <v>51</v>
          </cell>
          <cell r="B29">
            <v>2002</v>
          </cell>
          <cell r="C29" t="str">
            <v>Service fiscaux, Cannes leader</v>
          </cell>
          <cell r="D29" t="str">
            <v>Bureaux</v>
          </cell>
          <cell r="E29" t="str">
            <v>Etat</v>
          </cell>
          <cell r="F29" t="str">
            <v xml:space="preserve">16 bd Leader </v>
          </cell>
          <cell r="G29">
            <v>6150</v>
          </cell>
          <cell r="H29" t="str">
            <v>Cannes</v>
          </cell>
          <cell r="I29" t="str">
            <v>04 93 16 63 29</v>
          </cell>
          <cell r="J29" t="str">
            <v>04 93 16 62 64</v>
          </cell>
          <cell r="K29" t="str">
            <v>M LAVIE-DERANDE</v>
          </cell>
          <cell r="L29" t="str">
            <v>M  BERTIN</v>
          </cell>
          <cell r="M29" t="str">
            <v>Avant 1974</v>
          </cell>
          <cell r="N29" t="str">
            <v>gaz</v>
          </cell>
          <cell r="O29">
            <v>3846</v>
          </cell>
          <cell r="P29">
            <v>3846</v>
          </cell>
          <cell r="Q29">
            <v>163</v>
          </cell>
          <cell r="R29">
            <v>0</v>
          </cell>
          <cell r="S29">
            <v>1343</v>
          </cell>
          <cell r="T29">
            <v>361568</v>
          </cell>
          <cell r="U29">
            <v>24240</v>
          </cell>
          <cell r="V29">
            <v>338885</v>
          </cell>
          <cell r="W29">
            <v>12847</v>
          </cell>
        </row>
        <row r="30">
          <cell r="A30">
            <v>52</v>
          </cell>
          <cell r="B30">
            <v>2002</v>
          </cell>
          <cell r="C30" t="str">
            <v>Service fiscaux, Grasse St Marc</v>
          </cell>
          <cell r="D30" t="str">
            <v>Bureaux</v>
          </cell>
          <cell r="E30" t="str">
            <v>Etat</v>
          </cell>
          <cell r="F30" t="str">
            <v xml:space="preserve">29 Traverse de la Paoute Quartier St MARC </v>
          </cell>
          <cell r="G30">
            <v>6130</v>
          </cell>
          <cell r="H30" t="str">
            <v>GRASSE</v>
          </cell>
          <cell r="I30" t="str">
            <v>04 93 16 63 29</v>
          </cell>
          <cell r="J30" t="str">
            <v>04 93 16 62 64</v>
          </cell>
          <cell r="K30" t="str">
            <v>M LAVIE-DERANDE</v>
          </cell>
          <cell r="L30" t="str">
            <v>M  BERTIN</v>
          </cell>
          <cell r="M30" t="str">
            <v>Avant 1974</v>
          </cell>
          <cell r="N30" t="str">
            <v>gaz</v>
          </cell>
          <cell r="O30">
            <v>3414</v>
          </cell>
          <cell r="P30">
            <v>3414</v>
          </cell>
          <cell r="Q30">
            <v>161</v>
          </cell>
          <cell r="R30">
            <v>0</v>
          </cell>
          <cell r="S30">
            <v>1321</v>
          </cell>
          <cell r="T30">
            <v>356901</v>
          </cell>
          <cell r="U30">
            <v>25561</v>
          </cell>
          <cell r="V30">
            <v>120033</v>
          </cell>
          <cell r="W30">
            <v>4607</v>
          </cell>
        </row>
        <row r="31">
          <cell r="A31">
            <v>53</v>
          </cell>
          <cell r="B31">
            <v>2002</v>
          </cell>
          <cell r="C31" t="str">
            <v>Service fiscaux, Grasse 2000</v>
          </cell>
          <cell r="D31" t="str">
            <v>Bureaux</v>
          </cell>
          <cell r="E31" t="str">
            <v>Etat</v>
          </cell>
          <cell r="F31" t="str">
            <v xml:space="preserve">229 route de Cannes </v>
          </cell>
          <cell r="G31">
            <v>6130</v>
          </cell>
          <cell r="H31" t="str">
            <v>GRASSE</v>
          </cell>
          <cell r="I31" t="str">
            <v>04 93 16 63 29</v>
          </cell>
          <cell r="J31" t="str">
            <v>04 93 16 62 64</v>
          </cell>
          <cell r="K31" t="str">
            <v>M LAVIE-DERANDE</v>
          </cell>
          <cell r="L31" t="str">
            <v>M  BERTIN</v>
          </cell>
          <cell r="M31" t="str">
            <v>] 1974 - 1988 ]</v>
          </cell>
          <cell r="N31" t="str">
            <v>electricité</v>
          </cell>
          <cell r="O31">
            <v>187</v>
          </cell>
          <cell r="P31">
            <v>0</v>
          </cell>
          <cell r="Q31">
            <v>10</v>
          </cell>
          <cell r="R31">
            <v>0</v>
          </cell>
          <cell r="S31">
            <v>1321</v>
          </cell>
          <cell r="T31">
            <v>18398</v>
          </cell>
          <cell r="U31">
            <v>2156</v>
          </cell>
        </row>
        <row r="32">
          <cell r="A32">
            <v>54</v>
          </cell>
          <cell r="B32">
            <v>2002</v>
          </cell>
          <cell r="C32" t="str">
            <v>Service fiscaux, Cadéi</v>
          </cell>
          <cell r="D32" t="str">
            <v>Bureaux</v>
          </cell>
          <cell r="E32" t="str">
            <v>Etat</v>
          </cell>
          <cell r="F32" t="str">
            <v xml:space="preserve">22 rue Joseph Cadéi </v>
          </cell>
          <cell r="G32">
            <v>6000</v>
          </cell>
          <cell r="H32" t="str">
            <v>NICE</v>
          </cell>
          <cell r="I32" t="str">
            <v>04 93 16 63 29</v>
          </cell>
          <cell r="J32" t="str">
            <v>04 93 16 62 64</v>
          </cell>
          <cell r="K32" t="str">
            <v>M LAVIE-DERANDE</v>
          </cell>
          <cell r="L32" t="str">
            <v>M  BERTIN</v>
          </cell>
          <cell r="M32" t="str">
            <v>] 1974 - 1988 ]</v>
          </cell>
          <cell r="N32" t="str">
            <v>gaz</v>
          </cell>
          <cell r="O32">
            <v>15123</v>
          </cell>
          <cell r="P32">
            <v>15123</v>
          </cell>
          <cell r="Q32">
            <v>496</v>
          </cell>
          <cell r="R32">
            <v>0</v>
          </cell>
          <cell r="S32">
            <v>1171</v>
          </cell>
          <cell r="T32">
            <v>1190355</v>
          </cell>
          <cell r="U32">
            <v>77465</v>
          </cell>
          <cell r="V32">
            <v>996109</v>
          </cell>
          <cell r="W32">
            <v>35610</v>
          </cell>
        </row>
        <row r="33">
          <cell r="A33">
            <v>55</v>
          </cell>
          <cell r="B33">
            <v>2002</v>
          </cell>
          <cell r="C33" t="str">
            <v>Service fiscaux, Valbonne</v>
          </cell>
          <cell r="D33" t="str">
            <v>Bureaux</v>
          </cell>
          <cell r="E33" t="str">
            <v>Etat</v>
          </cell>
          <cell r="F33" t="str">
            <v xml:space="preserve">Rte des Lucioles Espaces de Sophia </v>
          </cell>
          <cell r="G33">
            <v>6560</v>
          </cell>
          <cell r="H33" t="str">
            <v>Valbonne</v>
          </cell>
          <cell r="I33" t="str">
            <v>04 93 16 63 29</v>
          </cell>
          <cell r="J33" t="str">
            <v>04 93 16 62 64</v>
          </cell>
          <cell r="K33" t="str">
            <v>M LAVIE-DERANDE</v>
          </cell>
          <cell r="L33" t="str">
            <v>M  BERTIN</v>
          </cell>
          <cell r="M33" t="str">
            <v>] 1988 - 2000 ]</v>
          </cell>
          <cell r="N33" t="str">
            <v>electricité</v>
          </cell>
          <cell r="O33">
            <v>1482</v>
          </cell>
          <cell r="P33">
            <v>1482</v>
          </cell>
          <cell r="Q33">
            <v>60</v>
          </cell>
          <cell r="R33">
            <v>0</v>
          </cell>
          <cell r="S33">
            <v>1273</v>
          </cell>
          <cell r="T33">
            <v>163660</v>
          </cell>
          <cell r="U33">
            <v>15949</v>
          </cell>
        </row>
        <row r="34">
          <cell r="A34">
            <v>78</v>
          </cell>
          <cell r="B34">
            <v>2002</v>
          </cell>
          <cell r="C34" t="str">
            <v>ONAC</v>
          </cell>
          <cell r="D34" t="str">
            <v>Bureaux</v>
          </cell>
          <cell r="E34" t="str">
            <v>Etat</v>
          </cell>
          <cell r="F34" t="str">
            <v xml:space="preserve">6 av Foch </v>
          </cell>
          <cell r="G34">
            <v>6000</v>
          </cell>
          <cell r="H34" t="str">
            <v>NICE</v>
          </cell>
          <cell r="I34" t="str">
            <v>04 93 80 59 13</v>
          </cell>
          <cell r="J34" t="str">
            <v>04 93 92 16 94</v>
          </cell>
          <cell r="K34" t="str">
            <v>Mme BASTIEN</v>
          </cell>
          <cell r="L34" t="str">
            <v>M VABLES</v>
          </cell>
          <cell r="M34" t="str">
            <v>] 1974 - 1988 ]</v>
          </cell>
          <cell r="N34" t="str">
            <v>fioul</v>
          </cell>
          <cell r="O34">
            <v>120</v>
          </cell>
          <cell r="P34">
            <v>0</v>
          </cell>
          <cell r="Q34">
            <v>10</v>
          </cell>
          <cell r="R34">
            <v>0</v>
          </cell>
          <cell r="S34">
            <v>1171</v>
          </cell>
          <cell r="T34">
            <v>7180</v>
          </cell>
          <cell r="U34">
            <v>800</v>
          </cell>
          <cell r="X34">
            <v>29700</v>
          </cell>
          <cell r="Y34">
            <v>1202</v>
          </cell>
        </row>
        <row r="35">
          <cell r="A35">
            <v>79</v>
          </cell>
          <cell r="B35">
            <v>2002</v>
          </cell>
          <cell r="C35" t="str">
            <v>ONF (APOLLO)</v>
          </cell>
          <cell r="D35" t="str">
            <v>Bureaux</v>
          </cell>
          <cell r="E35" t="str">
            <v>Etat</v>
          </cell>
          <cell r="F35" t="str">
            <v xml:space="preserve">NICE-LEADER, route de Grenoble </v>
          </cell>
          <cell r="G35">
            <v>6200</v>
          </cell>
          <cell r="H35" t="str">
            <v>NICE</v>
          </cell>
          <cell r="I35" t="str">
            <v>04 93 18 51 36</v>
          </cell>
          <cell r="K35" t="str">
            <v>M GUYOT</v>
          </cell>
          <cell r="L35" t="str">
            <v>M RUPE</v>
          </cell>
          <cell r="M35" t="str">
            <v>] 1988 - 2000 ]</v>
          </cell>
          <cell r="N35" t="str">
            <v>electricité</v>
          </cell>
          <cell r="O35">
            <v>766</v>
          </cell>
          <cell r="P35">
            <v>766</v>
          </cell>
          <cell r="Q35">
            <v>0</v>
          </cell>
          <cell r="R35">
            <v>0</v>
          </cell>
          <cell r="S35">
            <v>1171</v>
          </cell>
          <cell r="T35">
            <v>64890</v>
          </cell>
          <cell r="U35">
            <v>7768</v>
          </cell>
        </row>
        <row r="36">
          <cell r="A36">
            <v>80</v>
          </cell>
          <cell r="B36">
            <v>2002</v>
          </cell>
          <cell r="C36" t="str">
            <v>Service départemental de l'architecture et du patrimoine</v>
          </cell>
          <cell r="D36" t="str">
            <v>Bureaux</v>
          </cell>
          <cell r="E36" t="str">
            <v>Etat</v>
          </cell>
          <cell r="F36" t="str">
            <v xml:space="preserve">Villa Césarie - 41 av. Thiers </v>
          </cell>
          <cell r="G36">
            <v>6000</v>
          </cell>
          <cell r="H36" t="str">
            <v>Nice</v>
          </cell>
          <cell r="I36" t="str">
            <v>04 93 16 59 17</v>
          </cell>
          <cell r="J36" t="str">
            <v>04 93 82 31 09</v>
          </cell>
          <cell r="K36" t="str">
            <v>Sophie PAUL</v>
          </cell>
          <cell r="L36" t="str">
            <v>Claude VERRIER</v>
          </cell>
          <cell r="M36" t="str">
            <v>Avant 1974</v>
          </cell>
          <cell r="N36" t="str">
            <v>gaz</v>
          </cell>
          <cell r="O36">
            <v>410</v>
          </cell>
          <cell r="P36">
            <v>282</v>
          </cell>
          <cell r="Q36">
            <v>14</v>
          </cell>
          <cell r="R36">
            <v>1300</v>
          </cell>
          <cell r="S36">
            <v>1171</v>
          </cell>
          <cell r="T36">
            <v>9908</v>
          </cell>
          <cell r="U36">
            <v>1430</v>
          </cell>
          <cell r="V36">
            <v>42670</v>
          </cell>
          <cell r="W36">
            <v>1709</v>
          </cell>
        </row>
        <row r="37">
          <cell r="A37">
            <v>81</v>
          </cell>
          <cell r="B37">
            <v>2002</v>
          </cell>
          <cell r="C37" t="str">
            <v>HOTEL DE POLICE FOCH</v>
          </cell>
          <cell r="D37" t="str">
            <v>Bureaux</v>
          </cell>
          <cell r="E37" t="str">
            <v>Etat</v>
          </cell>
          <cell r="F37" t="str">
            <v xml:space="preserve">1 av Maréchal FOCH </v>
          </cell>
          <cell r="G37">
            <v>6000</v>
          </cell>
          <cell r="H37" t="str">
            <v>NICE</v>
          </cell>
          <cell r="I37" t="str">
            <v>04 92 17 23 96</v>
          </cell>
          <cell r="J37" t="str">
            <v>04 92 17 23 99</v>
          </cell>
          <cell r="K37" t="str">
            <v>M LARGUEZE retraite -&gt; service comptable</v>
          </cell>
          <cell r="L37" t="str">
            <v>M DESCHAMPS</v>
          </cell>
          <cell r="M37" t="str">
            <v>Avant 1974</v>
          </cell>
          <cell r="N37" t="str">
            <v>fioul</v>
          </cell>
          <cell r="O37">
            <v>3596</v>
          </cell>
          <cell r="P37">
            <v>800</v>
          </cell>
          <cell r="Q37">
            <v>210</v>
          </cell>
          <cell r="R37">
            <v>0</v>
          </cell>
          <cell r="S37">
            <v>1171</v>
          </cell>
          <cell r="T37">
            <v>320790</v>
          </cell>
          <cell r="U37">
            <v>24076</v>
          </cell>
          <cell r="X37">
            <v>217800</v>
          </cell>
          <cell r="Y37">
            <v>15500</v>
          </cell>
        </row>
        <row r="38">
          <cell r="A38">
            <v>82</v>
          </cell>
          <cell r="B38">
            <v>2002</v>
          </cell>
          <cell r="C38" t="str">
            <v>CADAM Centre Administratif des Alpes-Maritimes</v>
          </cell>
          <cell r="D38" t="str">
            <v>Bureaux</v>
          </cell>
          <cell r="E38" t="str">
            <v>Etat</v>
          </cell>
          <cell r="F38" t="str">
            <v xml:space="preserve">BP 3007 </v>
          </cell>
          <cell r="G38">
            <v>6201</v>
          </cell>
          <cell r="H38" t="str">
            <v>Nice cedex 3</v>
          </cell>
          <cell r="I38" t="str">
            <v>04 97 18 63 17</v>
          </cell>
          <cell r="J38" t="str">
            <v>04 97 18 71 82</v>
          </cell>
          <cell r="K38" t="str">
            <v>Mme Michelis</v>
          </cell>
          <cell r="L38" t="str">
            <v>M Martin</v>
          </cell>
          <cell r="M38" t="str">
            <v>Avant 1974</v>
          </cell>
          <cell r="N38" t="str">
            <v>gaz</v>
          </cell>
          <cell r="O38">
            <v>88527</v>
          </cell>
          <cell r="P38">
            <v>0</v>
          </cell>
          <cell r="Q38">
            <v>2143</v>
          </cell>
          <cell r="R38">
            <v>0</v>
          </cell>
          <cell r="S38">
            <v>1171</v>
          </cell>
          <cell r="T38">
            <v>7476111</v>
          </cell>
          <cell r="U38">
            <v>383657</v>
          </cell>
          <cell r="V38">
            <v>6724646</v>
          </cell>
          <cell r="W38">
            <v>230097</v>
          </cell>
        </row>
        <row r="39">
          <cell r="A39">
            <v>99</v>
          </cell>
          <cell r="B39">
            <v>2002</v>
          </cell>
          <cell r="C39" t="str">
            <v>Inspection académique</v>
          </cell>
          <cell r="D39" t="str">
            <v>Bureaux</v>
          </cell>
          <cell r="E39" t="str">
            <v>Etat</v>
          </cell>
          <cell r="F39" t="str">
            <v xml:space="preserve">Bd Slama </v>
          </cell>
          <cell r="G39">
            <v>6201</v>
          </cell>
          <cell r="H39" t="str">
            <v>NICE</v>
          </cell>
          <cell r="I39" t="str">
            <v>04 93 72 64 08</v>
          </cell>
          <cell r="J39" t="str">
            <v>04 93 72 63 01</v>
          </cell>
          <cell r="K39" t="str">
            <v>Mme MIRAILLET</v>
          </cell>
          <cell r="L39" t="str">
            <v>M MACCARIO</v>
          </cell>
          <cell r="M39" t="str">
            <v>Avant 1974</v>
          </cell>
          <cell r="N39" t="str">
            <v>electricité</v>
          </cell>
          <cell r="O39">
            <v>2568</v>
          </cell>
          <cell r="P39">
            <v>2568</v>
          </cell>
          <cell r="Q39">
            <v>150</v>
          </cell>
          <cell r="R39">
            <v>0</v>
          </cell>
          <cell r="S39">
            <v>1171</v>
          </cell>
          <cell r="T39">
            <v>156664</v>
          </cell>
          <cell r="U39">
            <v>15881</v>
          </cell>
        </row>
        <row r="40">
          <cell r="A40">
            <v>100</v>
          </cell>
          <cell r="B40">
            <v>2002</v>
          </cell>
          <cell r="C40" t="str">
            <v>Trésorerie Générale de NICE</v>
          </cell>
          <cell r="D40" t="str">
            <v>Bureaux</v>
          </cell>
          <cell r="E40" t="str">
            <v>Etat</v>
          </cell>
          <cell r="F40" t="str">
            <v xml:space="preserve">15 bis Rue Delille </v>
          </cell>
          <cell r="G40">
            <v>6073</v>
          </cell>
          <cell r="H40" t="str">
            <v>NICE</v>
          </cell>
          <cell r="I40" t="str">
            <v>04 92 17 60 40</v>
          </cell>
          <cell r="J40" t="str">
            <v>04 92 17 60 45</v>
          </cell>
          <cell r="K40" t="str">
            <v>Mme FLEURENT</v>
          </cell>
          <cell r="L40" t="str">
            <v>M CHAZEAU</v>
          </cell>
          <cell r="M40" t="str">
            <v>] 1974 - 1988 ]</v>
          </cell>
          <cell r="N40" t="str">
            <v>fioul</v>
          </cell>
          <cell r="O40">
            <v>8179</v>
          </cell>
          <cell r="P40">
            <v>5539</v>
          </cell>
          <cell r="Q40">
            <v>360</v>
          </cell>
          <cell r="R40">
            <v>10400</v>
          </cell>
          <cell r="S40">
            <v>1171</v>
          </cell>
          <cell r="T40">
            <v>1265954</v>
          </cell>
          <cell r="U40">
            <v>78737</v>
          </cell>
          <cell r="X40">
            <v>713790</v>
          </cell>
          <cell r="Y40">
            <v>23072</v>
          </cell>
        </row>
        <row r="41">
          <cell r="A41">
            <v>101</v>
          </cell>
          <cell r="B41">
            <v>2002</v>
          </cell>
          <cell r="C41" t="str">
            <v>DDE subdivision de GRASSE</v>
          </cell>
          <cell r="D41" t="str">
            <v>Bureaux</v>
          </cell>
          <cell r="E41" t="str">
            <v>Etat</v>
          </cell>
          <cell r="F41" t="str">
            <v xml:space="preserve">11 Bis Bd Victor HUGO </v>
          </cell>
          <cell r="G41">
            <v>6131</v>
          </cell>
          <cell r="H41" t="str">
            <v>GRASSE</v>
          </cell>
          <cell r="I41" t="str">
            <v>04 92 60 76 07</v>
          </cell>
          <cell r="J41" t="str">
            <v>04 92 60 76 09</v>
          </cell>
          <cell r="K41" t="str">
            <v>M VERT</v>
          </cell>
          <cell r="L41" t="str">
            <v>M LEMOINE</v>
          </cell>
          <cell r="M41" t="str">
            <v>Avant 1974</v>
          </cell>
          <cell r="N41" t="str">
            <v>fioul</v>
          </cell>
          <cell r="O41">
            <v>500</v>
          </cell>
          <cell r="P41">
            <v>0</v>
          </cell>
          <cell r="Q41">
            <v>0</v>
          </cell>
          <cell r="R41">
            <v>0</v>
          </cell>
          <cell r="S41">
            <v>1321</v>
          </cell>
          <cell r="T41">
            <v>19731</v>
          </cell>
          <cell r="U41">
            <v>2301</v>
          </cell>
          <cell r="X41">
            <v>59400</v>
          </cell>
          <cell r="Y41">
            <v>2186</v>
          </cell>
        </row>
        <row r="42">
          <cell r="A42">
            <v>102</v>
          </cell>
          <cell r="B42">
            <v>2002</v>
          </cell>
          <cell r="C42" t="str">
            <v>ADEME Valbonne</v>
          </cell>
          <cell r="D42" t="str">
            <v>Bureaux</v>
          </cell>
          <cell r="E42" t="str">
            <v>Etat</v>
          </cell>
          <cell r="F42" t="str">
            <v xml:space="preserve">500 rte des Lucioles </v>
          </cell>
          <cell r="G42">
            <v>6560</v>
          </cell>
          <cell r="H42" t="str">
            <v>VALBONNE</v>
          </cell>
          <cell r="I42" t="str">
            <v>04 93 95 79 04</v>
          </cell>
          <cell r="K42" t="str">
            <v>Mme Duchene</v>
          </cell>
          <cell r="L42" t="str">
            <v>M PLAZY assistée de Mme DUCHENE</v>
          </cell>
          <cell r="M42" t="str">
            <v>] 1974 - 1988 ]</v>
          </cell>
          <cell r="N42" t="str">
            <v>gaz</v>
          </cell>
          <cell r="O42">
            <v>3000</v>
          </cell>
          <cell r="P42">
            <v>0</v>
          </cell>
          <cell r="Q42">
            <v>92</v>
          </cell>
          <cell r="R42">
            <v>0</v>
          </cell>
          <cell r="S42">
            <v>1273</v>
          </cell>
          <cell r="T42">
            <v>124209</v>
          </cell>
          <cell r="U42">
            <v>10673</v>
          </cell>
          <cell r="V42">
            <v>196836</v>
          </cell>
          <cell r="W42">
            <v>7462</v>
          </cell>
        </row>
        <row r="43">
          <cell r="A43">
            <v>1</v>
          </cell>
          <cell r="B43">
            <v>2002</v>
          </cell>
          <cell r="C43" t="str">
            <v>BASTIE 1</v>
          </cell>
          <cell r="D43" t="str">
            <v>Bureaux</v>
          </cell>
          <cell r="E43" t="str">
            <v>GDF</v>
          </cell>
          <cell r="F43" t="str">
            <v xml:space="preserve">Allée Maryse Bastié </v>
          </cell>
          <cell r="G43">
            <v>6000</v>
          </cell>
          <cell r="H43" t="str">
            <v>Cannes la Bocca</v>
          </cell>
          <cell r="K43" t="str">
            <v>Jean-Louis Savornin 04 93 69 69 77</v>
          </cell>
          <cell r="M43" t="str">
            <v>] 1988 - 2000 ]</v>
          </cell>
          <cell r="N43" t="str">
            <v>gaz</v>
          </cell>
          <cell r="O43">
            <v>100</v>
          </cell>
          <cell r="P43">
            <v>0</v>
          </cell>
          <cell r="Q43">
            <v>54</v>
          </cell>
          <cell r="R43">
            <v>0</v>
          </cell>
          <cell r="S43">
            <v>1343</v>
          </cell>
          <cell r="T43">
            <v>12246</v>
          </cell>
          <cell r="U43">
            <v>1367</v>
          </cell>
          <cell r="V43">
            <v>17058</v>
          </cell>
          <cell r="W43">
            <v>616</v>
          </cell>
        </row>
        <row r="44">
          <cell r="A44">
            <v>83</v>
          </cell>
          <cell r="B44">
            <v>2002</v>
          </cell>
          <cell r="C44" t="str">
            <v>Paul Montel</v>
          </cell>
          <cell r="D44" t="str">
            <v>Bureaux</v>
          </cell>
          <cell r="E44" t="str">
            <v>GDF</v>
          </cell>
          <cell r="F44" t="str">
            <v>EDF GDF Distribution 74 bd Paul Montel</v>
          </cell>
          <cell r="G44">
            <v>6000</v>
          </cell>
          <cell r="H44" t="str">
            <v>NICE</v>
          </cell>
          <cell r="K44" t="str">
            <v>Yves Peyrothe 04 93 81 89 34</v>
          </cell>
          <cell r="M44" t="str">
            <v>] 1974 - 1988 ]</v>
          </cell>
          <cell r="N44" t="str">
            <v>gaz</v>
          </cell>
          <cell r="O44">
            <v>2263</v>
          </cell>
          <cell r="P44">
            <v>2263</v>
          </cell>
          <cell r="Q44">
            <v>121</v>
          </cell>
          <cell r="R44">
            <v>0</v>
          </cell>
          <cell r="S44">
            <v>1171</v>
          </cell>
          <cell r="T44">
            <v>337000</v>
          </cell>
          <cell r="U44">
            <v>22106</v>
          </cell>
          <cell r="V44">
            <v>294300</v>
          </cell>
          <cell r="W44">
            <v>10441</v>
          </cell>
        </row>
        <row r="45">
          <cell r="A45">
            <v>84</v>
          </cell>
          <cell r="B45">
            <v>2002</v>
          </cell>
          <cell r="C45" t="str">
            <v>CHEVALIER 2</v>
          </cell>
          <cell r="D45" t="str">
            <v>Bureaux</v>
          </cell>
          <cell r="E45" t="str">
            <v>GDF</v>
          </cell>
          <cell r="F45" t="str">
            <v xml:space="preserve">av Maurice Chevalier </v>
          </cell>
          <cell r="G45">
            <v>6000</v>
          </cell>
          <cell r="H45" t="str">
            <v>Cannes la Bocca</v>
          </cell>
          <cell r="K45" t="str">
            <v>Jean-Louis Savornin 04 93 69 69 77</v>
          </cell>
          <cell r="M45" t="str">
            <v>] 1988 - 2000 ]</v>
          </cell>
          <cell r="N45" t="str">
            <v>electricité</v>
          </cell>
          <cell r="O45">
            <v>278</v>
          </cell>
          <cell r="P45">
            <v>278</v>
          </cell>
          <cell r="Q45">
            <v>51</v>
          </cell>
          <cell r="R45">
            <v>0</v>
          </cell>
          <cell r="S45">
            <v>1343</v>
          </cell>
          <cell r="T45">
            <v>57296</v>
          </cell>
          <cell r="U45">
            <v>3680</v>
          </cell>
        </row>
        <row r="46">
          <cell r="A46">
            <v>85</v>
          </cell>
          <cell r="B46">
            <v>2002</v>
          </cell>
          <cell r="C46" t="str">
            <v>AUBAREDE</v>
          </cell>
          <cell r="D46" t="str">
            <v>Bureaux</v>
          </cell>
          <cell r="E46" t="str">
            <v>GDF</v>
          </cell>
          <cell r="F46" t="str">
            <v xml:space="preserve">Place de l'auberede </v>
          </cell>
          <cell r="G46">
            <v>6116</v>
          </cell>
          <cell r="H46" t="str">
            <v>LE CANNET</v>
          </cell>
          <cell r="K46" t="str">
            <v>Jean-Louis Savornin 04 93 69 69 77</v>
          </cell>
          <cell r="M46" t="str">
            <v>] 1988 - 2000 ]</v>
          </cell>
          <cell r="N46" t="str">
            <v>gaz</v>
          </cell>
          <cell r="O46">
            <v>7511</v>
          </cell>
          <cell r="P46">
            <v>7511</v>
          </cell>
          <cell r="Q46">
            <v>169</v>
          </cell>
          <cell r="R46">
            <v>0</v>
          </cell>
          <cell r="S46">
            <v>1343</v>
          </cell>
          <cell r="T46">
            <v>927728</v>
          </cell>
          <cell r="U46">
            <v>57771</v>
          </cell>
          <cell r="V46">
            <v>616872</v>
          </cell>
          <cell r="W46">
            <v>18796</v>
          </cell>
        </row>
        <row r="47">
          <cell r="A47">
            <v>87</v>
          </cell>
          <cell r="B47">
            <v>2002</v>
          </cell>
          <cell r="C47" t="str">
            <v>JEAN XXIII</v>
          </cell>
          <cell r="D47" t="str">
            <v>Bureaux</v>
          </cell>
          <cell r="E47" t="str">
            <v>GDF</v>
          </cell>
          <cell r="F47" t="str">
            <v xml:space="preserve">Av Jean XXII </v>
          </cell>
          <cell r="G47">
            <v>6000</v>
          </cell>
          <cell r="H47" t="str">
            <v>GRASSE</v>
          </cell>
          <cell r="K47" t="str">
            <v>Jean-Louis Savornin 04 93 69 69 77</v>
          </cell>
          <cell r="M47" t="str">
            <v>] 1974 - 1988 ]</v>
          </cell>
          <cell r="N47" t="str">
            <v>gaz</v>
          </cell>
          <cell r="O47">
            <v>1706</v>
          </cell>
          <cell r="P47">
            <v>1706</v>
          </cell>
          <cell r="Q47">
            <v>53</v>
          </cell>
          <cell r="R47">
            <v>0</v>
          </cell>
          <cell r="S47">
            <v>1321</v>
          </cell>
          <cell r="T47">
            <v>163016</v>
          </cell>
          <cell r="U47">
            <v>12023</v>
          </cell>
          <cell r="V47">
            <v>89131</v>
          </cell>
          <cell r="W47">
            <v>2897</v>
          </cell>
        </row>
        <row r="48">
          <cell r="A48">
            <v>103</v>
          </cell>
          <cell r="B48">
            <v>2002</v>
          </cell>
          <cell r="C48" t="str">
            <v>BASTIE 2</v>
          </cell>
          <cell r="D48" t="str">
            <v>Bureaux</v>
          </cell>
          <cell r="E48" t="str">
            <v>GDF</v>
          </cell>
          <cell r="F48" t="str">
            <v xml:space="preserve">Allée Maryse Bastié </v>
          </cell>
          <cell r="G48">
            <v>6000</v>
          </cell>
          <cell r="H48" t="str">
            <v>Cannes la Bocca</v>
          </cell>
          <cell r="K48" t="str">
            <v>Jean-Louis Savornin 04 93 69 69 77</v>
          </cell>
          <cell r="M48" t="str">
            <v>] 1988 - 2000 ]</v>
          </cell>
          <cell r="N48" t="str">
            <v>electricité</v>
          </cell>
          <cell r="O48">
            <v>1098</v>
          </cell>
          <cell r="P48">
            <v>1098</v>
          </cell>
          <cell r="Q48">
            <v>54</v>
          </cell>
          <cell r="R48">
            <v>0</v>
          </cell>
          <cell r="S48">
            <v>1343</v>
          </cell>
          <cell r="T48">
            <v>134600</v>
          </cell>
          <cell r="U48">
            <v>15033</v>
          </cell>
        </row>
        <row r="49">
          <cell r="A49">
            <v>86</v>
          </cell>
          <cell r="B49">
            <v>2002</v>
          </cell>
          <cell r="C49" t="str">
            <v>Antibes-Vallauris</v>
          </cell>
          <cell r="D49" t="str">
            <v>Bureaux</v>
          </cell>
          <cell r="E49" t="str">
            <v>EDF</v>
          </cell>
          <cell r="F49" t="str">
            <v xml:space="preserve">1250 ch de vallauris </v>
          </cell>
          <cell r="G49">
            <v>6600</v>
          </cell>
          <cell r="H49" t="str">
            <v>Antibes</v>
          </cell>
          <cell r="M49" t="str">
            <v>] 1988 - 2000 ]</v>
          </cell>
          <cell r="N49" t="str">
            <v>electricité</v>
          </cell>
          <cell r="O49">
            <v>2684</v>
          </cell>
          <cell r="P49">
            <v>2684</v>
          </cell>
          <cell r="Q49">
            <v>70</v>
          </cell>
          <cell r="R49">
            <v>0</v>
          </cell>
          <cell r="S49">
            <v>1258</v>
          </cell>
          <cell r="T49">
            <v>491245</v>
          </cell>
          <cell r="U49">
            <v>29935</v>
          </cell>
        </row>
        <row r="50">
          <cell r="A50">
            <v>88</v>
          </cell>
          <cell r="B50">
            <v>2002</v>
          </cell>
          <cell r="C50" t="str">
            <v>Cagnes</v>
          </cell>
          <cell r="D50" t="str">
            <v>Bureaux</v>
          </cell>
          <cell r="E50" t="str">
            <v>EDF</v>
          </cell>
          <cell r="F50" t="str">
            <v xml:space="preserve">59 route de france </v>
          </cell>
          <cell r="G50">
            <v>6800</v>
          </cell>
          <cell r="H50" t="str">
            <v>Cagnes sur mer</v>
          </cell>
          <cell r="M50" t="str">
            <v>Avant 1974</v>
          </cell>
          <cell r="N50" t="str">
            <v>electricité</v>
          </cell>
          <cell r="O50">
            <v>2262</v>
          </cell>
          <cell r="P50">
            <v>2262</v>
          </cell>
          <cell r="Q50">
            <v>113</v>
          </cell>
          <cell r="R50">
            <v>0</v>
          </cell>
          <cell r="S50">
            <v>1258</v>
          </cell>
          <cell r="T50">
            <v>346919</v>
          </cell>
          <cell r="U50">
            <v>26661</v>
          </cell>
        </row>
        <row r="51">
          <cell r="A51">
            <v>89</v>
          </cell>
          <cell r="B51">
            <v>2002</v>
          </cell>
          <cell r="C51" t="str">
            <v>MENTON / AE RIVIERA</v>
          </cell>
          <cell r="D51" t="str">
            <v>Bureaux</v>
          </cell>
          <cell r="E51" t="str">
            <v>EDF</v>
          </cell>
          <cell r="F51" t="str">
            <v xml:space="preserve">99 route de Sospel </v>
          </cell>
          <cell r="G51">
            <v>6500</v>
          </cell>
          <cell r="H51" t="str">
            <v>MENTON</v>
          </cell>
          <cell r="M51" t="str">
            <v>] 1974 - 1988 ]</v>
          </cell>
          <cell r="N51" t="str">
            <v>electricité</v>
          </cell>
          <cell r="O51">
            <v>1979</v>
          </cell>
          <cell r="P51">
            <v>1979</v>
          </cell>
          <cell r="Q51">
            <v>99</v>
          </cell>
          <cell r="R51">
            <v>0</v>
          </cell>
          <cell r="S51">
            <v>1036</v>
          </cell>
          <cell r="T51">
            <v>227643</v>
          </cell>
          <cell r="U51">
            <v>17404</v>
          </cell>
        </row>
        <row r="52">
          <cell r="A52">
            <v>90</v>
          </cell>
          <cell r="B52">
            <v>2002</v>
          </cell>
          <cell r="C52" t="str">
            <v>NICE Palais</v>
          </cell>
          <cell r="D52" t="str">
            <v>Bureaux</v>
          </cell>
          <cell r="E52" t="str">
            <v>EDF</v>
          </cell>
          <cell r="F52" t="str">
            <v xml:space="preserve">14 route de turin </v>
          </cell>
          <cell r="G52">
            <v>6300</v>
          </cell>
          <cell r="H52" t="str">
            <v>NICE</v>
          </cell>
          <cell r="M52" t="str">
            <v>Avant 1974</v>
          </cell>
          <cell r="N52" t="str">
            <v>electricité</v>
          </cell>
          <cell r="O52">
            <v>4111</v>
          </cell>
          <cell r="P52">
            <v>4111</v>
          </cell>
          <cell r="Q52">
            <v>206</v>
          </cell>
          <cell r="R52">
            <v>0</v>
          </cell>
          <cell r="S52">
            <v>1171</v>
          </cell>
          <cell r="T52">
            <v>852163</v>
          </cell>
          <cell r="U52">
            <v>47307</v>
          </cell>
        </row>
        <row r="53">
          <cell r="A53">
            <v>91</v>
          </cell>
          <cell r="B53">
            <v>2002</v>
          </cell>
          <cell r="C53" t="str">
            <v>NICE Gorbella</v>
          </cell>
          <cell r="D53" t="str">
            <v>Bureaux</v>
          </cell>
          <cell r="E53" t="str">
            <v>EDF</v>
          </cell>
          <cell r="F53" t="str">
            <v xml:space="preserve">29 Bd Comte de falicon </v>
          </cell>
          <cell r="G53">
            <v>6100</v>
          </cell>
          <cell r="H53" t="str">
            <v>NICE</v>
          </cell>
          <cell r="M53" t="str">
            <v>] 1988 - 2000 ]</v>
          </cell>
          <cell r="N53" t="str">
            <v>electricité</v>
          </cell>
          <cell r="O53">
            <v>815</v>
          </cell>
          <cell r="P53">
            <v>815</v>
          </cell>
          <cell r="Q53">
            <v>41</v>
          </cell>
          <cell r="R53">
            <v>0</v>
          </cell>
          <cell r="S53">
            <v>1171</v>
          </cell>
          <cell r="T53">
            <v>114459</v>
          </cell>
          <cell r="U53">
            <v>8183</v>
          </cell>
        </row>
        <row r="54">
          <cell r="A54">
            <v>92</v>
          </cell>
          <cell r="B54">
            <v>2002</v>
          </cell>
          <cell r="C54" t="str">
            <v>NICE Notre Dame</v>
          </cell>
          <cell r="D54" t="str">
            <v>Bureaux</v>
          </cell>
          <cell r="E54" t="str">
            <v>EDF</v>
          </cell>
          <cell r="F54" t="str">
            <v xml:space="preserve">23 av notre dame </v>
          </cell>
          <cell r="G54">
            <v>6000</v>
          </cell>
          <cell r="H54" t="str">
            <v>NICE</v>
          </cell>
          <cell r="M54" t="str">
            <v>Avant 1974</v>
          </cell>
          <cell r="N54" t="str">
            <v>electricité</v>
          </cell>
          <cell r="O54">
            <v>1488</v>
          </cell>
          <cell r="P54">
            <v>0</v>
          </cell>
          <cell r="Q54">
            <v>74</v>
          </cell>
          <cell r="R54">
            <v>0</v>
          </cell>
          <cell r="S54">
            <v>1171</v>
          </cell>
          <cell r="T54">
            <v>123479</v>
          </cell>
          <cell r="U54">
            <v>10011</v>
          </cell>
        </row>
        <row r="55">
          <cell r="A55">
            <v>93</v>
          </cell>
          <cell r="B55">
            <v>2002</v>
          </cell>
          <cell r="C55" t="str">
            <v>NICE La plaine</v>
          </cell>
          <cell r="D55" t="str">
            <v>Bureaux</v>
          </cell>
          <cell r="E55" t="str">
            <v>EDF</v>
          </cell>
          <cell r="F55" t="str">
            <v xml:space="preserve">av Pontremoli BAT E 1 </v>
          </cell>
          <cell r="G55">
            <v>6200</v>
          </cell>
          <cell r="H55" t="str">
            <v>NICE</v>
          </cell>
          <cell r="M55" t="str">
            <v>] 1974 - 1988 ]</v>
          </cell>
          <cell r="N55" t="str">
            <v>electricité</v>
          </cell>
          <cell r="O55">
            <v>875</v>
          </cell>
          <cell r="P55">
            <v>875</v>
          </cell>
          <cell r="Q55">
            <v>44</v>
          </cell>
          <cell r="R55">
            <v>0</v>
          </cell>
          <cell r="S55">
            <v>1171</v>
          </cell>
          <cell r="T55">
            <v>58822</v>
          </cell>
          <cell r="U55">
            <v>4594</v>
          </cell>
        </row>
        <row r="56">
          <cell r="A56">
            <v>94</v>
          </cell>
          <cell r="B56">
            <v>2002</v>
          </cell>
          <cell r="C56" t="str">
            <v>PUGET THENIERS</v>
          </cell>
          <cell r="D56" t="str">
            <v>Bureaux</v>
          </cell>
          <cell r="E56" t="str">
            <v>EDF</v>
          </cell>
          <cell r="F56" t="str">
            <v xml:space="preserve">Quartier le savet </v>
          </cell>
          <cell r="G56">
            <v>6260</v>
          </cell>
          <cell r="H56" t="str">
            <v>PUGET-THENIERS</v>
          </cell>
          <cell r="M56" t="str">
            <v>] 1988 - 2000 ]</v>
          </cell>
          <cell r="N56" t="str">
            <v>electricité</v>
          </cell>
          <cell r="O56">
            <v>643</v>
          </cell>
          <cell r="P56">
            <v>0</v>
          </cell>
          <cell r="Q56">
            <v>32</v>
          </cell>
          <cell r="R56">
            <v>0</v>
          </cell>
          <cell r="S56">
            <v>1967</v>
          </cell>
          <cell r="T56">
            <v>83760</v>
          </cell>
          <cell r="U56">
            <v>7430</v>
          </cell>
        </row>
        <row r="57">
          <cell r="A57">
            <v>95</v>
          </cell>
          <cell r="B57">
            <v>2002</v>
          </cell>
          <cell r="C57" t="str">
            <v>PAILLON (DRAP)</v>
          </cell>
          <cell r="D57" t="str">
            <v>Bureaux</v>
          </cell>
          <cell r="E57" t="str">
            <v>EDF</v>
          </cell>
          <cell r="F57" t="str">
            <v xml:space="preserve">1 plan du marquis </v>
          </cell>
          <cell r="G57">
            <v>6340</v>
          </cell>
          <cell r="H57" t="str">
            <v>DRAP</v>
          </cell>
          <cell r="M57" t="str">
            <v>Avant 1974</v>
          </cell>
          <cell r="N57" t="str">
            <v>electricité</v>
          </cell>
          <cell r="O57">
            <v>681</v>
          </cell>
          <cell r="P57">
            <v>0</v>
          </cell>
          <cell r="Q57">
            <v>34</v>
          </cell>
          <cell r="R57">
            <v>0</v>
          </cell>
          <cell r="S57">
            <v>1171</v>
          </cell>
          <cell r="T57">
            <v>109463</v>
          </cell>
          <cell r="U57">
            <v>8191</v>
          </cell>
        </row>
        <row r="58">
          <cell r="A58">
            <v>96</v>
          </cell>
          <cell r="B58">
            <v>2002</v>
          </cell>
          <cell r="C58" t="str">
            <v>GRASSE DUVAL</v>
          </cell>
          <cell r="D58" t="str">
            <v>Bureaux</v>
          </cell>
          <cell r="E58" t="str">
            <v>EDF</v>
          </cell>
          <cell r="F58" t="str">
            <v xml:space="preserve">av Mathias DUVAL </v>
          </cell>
          <cell r="G58">
            <v>6130</v>
          </cell>
          <cell r="H58" t="str">
            <v>GRASSE</v>
          </cell>
          <cell r="M58" t="str">
            <v>Avant 1974</v>
          </cell>
          <cell r="N58" t="str">
            <v>electricité</v>
          </cell>
          <cell r="O58">
            <v>1308</v>
          </cell>
          <cell r="P58">
            <v>1308</v>
          </cell>
          <cell r="Q58">
            <v>55</v>
          </cell>
          <cell r="R58">
            <v>0</v>
          </cell>
          <cell r="S58">
            <v>1321</v>
          </cell>
          <cell r="T58">
            <v>188251</v>
          </cell>
          <cell r="U58">
            <v>14091</v>
          </cell>
        </row>
        <row r="59">
          <cell r="A59">
            <v>97</v>
          </cell>
          <cell r="B59">
            <v>2002</v>
          </cell>
          <cell r="C59" t="str">
            <v>SIEGE DU CENTRE 2</v>
          </cell>
          <cell r="D59" t="str">
            <v>Bureaux</v>
          </cell>
          <cell r="E59" t="str">
            <v>EDF</v>
          </cell>
          <cell r="F59" t="str">
            <v xml:space="preserve">125 av de BRANCOLAR </v>
          </cell>
          <cell r="G59">
            <v>6100</v>
          </cell>
          <cell r="H59" t="str">
            <v>NICE</v>
          </cell>
          <cell r="M59" t="str">
            <v>Avant 1974</v>
          </cell>
          <cell r="N59" t="str">
            <v>electricité</v>
          </cell>
          <cell r="O59">
            <v>9807</v>
          </cell>
          <cell r="P59">
            <v>9807</v>
          </cell>
          <cell r="Q59">
            <v>490</v>
          </cell>
          <cell r="R59">
            <v>0</v>
          </cell>
          <cell r="S59">
            <v>1171</v>
          </cell>
          <cell r="T59">
            <v>2289952</v>
          </cell>
          <cell r="U59">
            <v>162260</v>
          </cell>
        </row>
        <row r="60">
          <cell r="A60">
            <v>98</v>
          </cell>
          <cell r="B60">
            <v>2002</v>
          </cell>
          <cell r="C60" t="str">
            <v>LE CANNET/ LES FADES</v>
          </cell>
          <cell r="D60" t="str">
            <v>Bureaux</v>
          </cell>
          <cell r="E60" t="str">
            <v>EDF</v>
          </cell>
          <cell r="F60" t="str">
            <v xml:space="preserve">27 Ch FADES Locaux Techniques </v>
          </cell>
          <cell r="G60">
            <v>6110</v>
          </cell>
          <cell r="H60" t="str">
            <v>LE CANNET</v>
          </cell>
          <cell r="M60" t="str">
            <v>] 1988 - 2000 ]</v>
          </cell>
          <cell r="N60" t="str">
            <v>electricité</v>
          </cell>
          <cell r="O60">
            <v>3367</v>
          </cell>
          <cell r="P60">
            <v>3367</v>
          </cell>
          <cell r="Q60">
            <v>60</v>
          </cell>
          <cell r="R60">
            <v>0</v>
          </cell>
          <cell r="S60">
            <v>1343</v>
          </cell>
          <cell r="T60">
            <v>536533</v>
          </cell>
          <cell r="U60">
            <v>37159</v>
          </cell>
        </row>
        <row r="61">
          <cell r="A61">
            <v>3</v>
          </cell>
          <cell r="B61">
            <v>2002</v>
          </cell>
          <cell r="C61" t="str">
            <v>St Exupéry</v>
          </cell>
          <cell r="D61" t="str">
            <v>Enseignement</v>
          </cell>
          <cell r="E61" t="str">
            <v>Collège</v>
          </cell>
          <cell r="F61" t="str">
            <v xml:space="preserve">116 av. Pierre Amadieu </v>
          </cell>
          <cell r="G61">
            <v>6700</v>
          </cell>
          <cell r="H61" t="str">
            <v>St Laurent du Var</v>
          </cell>
          <cell r="I61" t="str">
            <v>04 93 07 71 63</v>
          </cell>
          <cell r="J61" t="str">
            <v>04 92 12 13 80</v>
          </cell>
          <cell r="K61" t="str">
            <v>CLEMENT</v>
          </cell>
          <cell r="L61" t="str">
            <v>PEREZ</v>
          </cell>
          <cell r="M61" t="str">
            <v>] 1988 - 2000 ]</v>
          </cell>
          <cell r="N61" t="str">
            <v>gaz</v>
          </cell>
          <cell r="O61">
            <v>6237</v>
          </cell>
          <cell r="P61">
            <v>0</v>
          </cell>
          <cell r="Q61">
            <v>660</v>
          </cell>
          <cell r="R61">
            <v>0</v>
          </cell>
          <cell r="S61">
            <v>1171</v>
          </cell>
          <cell r="T61">
            <v>265474</v>
          </cell>
          <cell r="U61">
            <v>27197</v>
          </cell>
          <cell r="V61">
            <v>273389</v>
          </cell>
          <cell r="W61">
            <v>11876</v>
          </cell>
        </row>
        <row r="62">
          <cell r="A62">
            <v>4</v>
          </cell>
          <cell r="B62">
            <v>2002</v>
          </cell>
          <cell r="C62" t="str">
            <v>Henri Matisse</v>
          </cell>
          <cell r="D62" t="str">
            <v>Enseignement</v>
          </cell>
          <cell r="E62" t="str">
            <v>Collège</v>
          </cell>
          <cell r="F62" t="str">
            <v xml:space="preserve">Av. Reine Victoria </v>
          </cell>
          <cell r="G62">
            <v>6050</v>
          </cell>
          <cell r="H62" t="str">
            <v>Nice cedex 1</v>
          </cell>
          <cell r="I62" t="str">
            <v>04 93 81 26 35</v>
          </cell>
          <cell r="J62" t="str">
            <v>04 93 53 11 45</v>
          </cell>
          <cell r="K62" t="str">
            <v>MATHOREZ Marie</v>
          </cell>
          <cell r="L62" t="str">
            <v>DELAGRANGE Christian</v>
          </cell>
          <cell r="M62" t="str">
            <v>] 1974 - 1988 ]</v>
          </cell>
          <cell r="N62" t="str">
            <v>gaz</v>
          </cell>
          <cell r="O62">
            <v>6867</v>
          </cell>
          <cell r="P62">
            <v>0</v>
          </cell>
          <cell r="Q62">
            <v>950</v>
          </cell>
          <cell r="R62">
            <v>0</v>
          </cell>
          <cell r="S62">
            <v>1171</v>
          </cell>
          <cell r="T62">
            <v>172530</v>
          </cell>
          <cell r="U62">
            <v>17571</v>
          </cell>
          <cell r="V62">
            <v>442033</v>
          </cell>
          <cell r="W62">
            <v>16250</v>
          </cell>
        </row>
        <row r="63">
          <cell r="A63">
            <v>6</v>
          </cell>
          <cell r="B63">
            <v>2002</v>
          </cell>
          <cell r="C63" t="str">
            <v>Les Vallergues</v>
          </cell>
          <cell r="D63" t="str">
            <v>Enseignement</v>
          </cell>
          <cell r="E63" t="str">
            <v>Collège</v>
          </cell>
          <cell r="F63" t="str">
            <v xml:space="preserve">71 av. de Lattre de Tassigny </v>
          </cell>
          <cell r="G63">
            <v>6400</v>
          </cell>
          <cell r="H63" t="str">
            <v>CANNES</v>
          </cell>
          <cell r="I63" t="str">
            <v>04 93 06 63 33</v>
          </cell>
          <cell r="J63" t="str">
            <v>04 93 06 63 34</v>
          </cell>
          <cell r="K63" t="str">
            <v>Conseil général des Alpes-Maritimes</v>
          </cell>
          <cell r="L63" t="str">
            <v>Quantier Danielle</v>
          </cell>
          <cell r="M63" t="str">
            <v>] 1974 - 1988 ]</v>
          </cell>
          <cell r="N63" t="str">
            <v>gaz</v>
          </cell>
          <cell r="O63">
            <v>8535</v>
          </cell>
          <cell r="P63">
            <v>0</v>
          </cell>
          <cell r="Q63">
            <v>606</v>
          </cell>
          <cell r="R63">
            <v>0</v>
          </cell>
          <cell r="S63">
            <v>1343</v>
          </cell>
          <cell r="T63">
            <v>198971</v>
          </cell>
          <cell r="U63">
            <v>17397</v>
          </cell>
          <cell r="V63">
            <v>458267</v>
          </cell>
          <cell r="W63">
            <v>17495</v>
          </cell>
        </row>
        <row r="64">
          <cell r="A64">
            <v>9</v>
          </cell>
          <cell r="B64">
            <v>2002</v>
          </cell>
          <cell r="C64" t="str">
            <v>Antoine Risso</v>
          </cell>
          <cell r="D64" t="str">
            <v>Enseignement</v>
          </cell>
          <cell r="E64" t="str">
            <v>Collège</v>
          </cell>
          <cell r="F64" t="str">
            <v xml:space="preserve">8 bd Pierre Sola </v>
          </cell>
          <cell r="G64">
            <v>6300</v>
          </cell>
          <cell r="H64" t="str">
            <v>Nice</v>
          </cell>
          <cell r="I64" t="str">
            <v>04 92 00 00 30</v>
          </cell>
          <cell r="J64" t="str">
            <v>04 92 00 00 40</v>
          </cell>
          <cell r="K64" t="str">
            <v>REZGUI Jocelyne</v>
          </cell>
          <cell r="L64" t="str">
            <v>ANDREANI Paul</v>
          </cell>
          <cell r="M64" t="str">
            <v>Avant 1974</v>
          </cell>
          <cell r="N64" t="str">
            <v>gaz</v>
          </cell>
          <cell r="O64">
            <v>6950</v>
          </cell>
          <cell r="P64">
            <v>0</v>
          </cell>
          <cell r="Q64">
            <v>654</v>
          </cell>
          <cell r="R64">
            <v>0</v>
          </cell>
          <cell r="S64">
            <v>1171</v>
          </cell>
          <cell r="T64">
            <v>110775</v>
          </cell>
          <cell r="U64">
            <v>10962</v>
          </cell>
          <cell r="V64">
            <v>315622</v>
          </cell>
          <cell r="W64">
            <v>12051</v>
          </cell>
        </row>
        <row r="65">
          <cell r="A65">
            <v>11</v>
          </cell>
          <cell r="B65">
            <v>2002</v>
          </cell>
          <cell r="C65" t="str">
            <v>Albert Camus</v>
          </cell>
          <cell r="D65" t="str">
            <v>Enseignement</v>
          </cell>
          <cell r="E65" t="str">
            <v>Collège</v>
          </cell>
          <cell r="F65" t="str">
            <v xml:space="preserve">Av. Robert Schuman </v>
          </cell>
          <cell r="G65">
            <v>6210</v>
          </cell>
          <cell r="H65" t="str">
            <v>Mandelieu la Napoule</v>
          </cell>
          <cell r="I65" t="str">
            <v>04 93 93 60 60</v>
          </cell>
          <cell r="J65" t="str">
            <v>04 93 93 60 61</v>
          </cell>
          <cell r="K65" t="str">
            <v>PETT Yolande</v>
          </cell>
          <cell r="L65" t="str">
            <v>BENDELAC Alberto</v>
          </cell>
          <cell r="M65" t="str">
            <v>] 1974 - 1988 ]</v>
          </cell>
          <cell r="N65" t="str">
            <v>gaz</v>
          </cell>
          <cell r="O65">
            <v>8404</v>
          </cell>
          <cell r="P65">
            <v>0</v>
          </cell>
          <cell r="Q65">
            <v>803</v>
          </cell>
          <cell r="R65">
            <v>0</v>
          </cell>
          <cell r="S65">
            <v>1282</v>
          </cell>
          <cell r="T65">
            <v>189231</v>
          </cell>
          <cell r="U65">
            <v>20370</v>
          </cell>
          <cell r="V65">
            <v>504487</v>
          </cell>
          <cell r="W65">
            <v>19838</v>
          </cell>
        </row>
        <row r="66">
          <cell r="A66">
            <v>13</v>
          </cell>
          <cell r="B66">
            <v>2002</v>
          </cell>
          <cell r="C66" t="str">
            <v>La Bourgade</v>
          </cell>
          <cell r="D66" t="str">
            <v>Enseignement</v>
          </cell>
          <cell r="E66" t="str">
            <v>Collège</v>
          </cell>
          <cell r="F66" t="str">
            <v xml:space="preserve"> 17 allée des Lucioles</v>
          </cell>
          <cell r="G66">
            <v>6340</v>
          </cell>
          <cell r="H66" t="str">
            <v>La Trinité</v>
          </cell>
          <cell r="I66" t="str">
            <v>04 93 54 30 10</v>
          </cell>
          <cell r="J66" t="str">
            <v>04 93 54 56 41</v>
          </cell>
          <cell r="K66" t="str">
            <v>Mr BIAGI</v>
          </cell>
          <cell r="L66" t="str">
            <v>Mme PORTET</v>
          </cell>
          <cell r="M66" t="str">
            <v>] 1974 - 1988 ]</v>
          </cell>
          <cell r="N66" t="str">
            <v>gaz</v>
          </cell>
          <cell r="O66">
            <v>2355</v>
          </cell>
          <cell r="P66">
            <v>0</v>
          </cell>
          <cell r="Q66">
            <v>520</v>
          </cell>
          <cell r="R66">
            <v>0</v>
          </cell>
          <cell r="S66">
            <v>1171</v>
          </cell>
          <cell r="T66">
            <v>123376</v>
          </cell>
          <cell r="U66">
            <v>11772</v>
          </cell>
          <cell r="V66">
            <v>90910</v>
          </cell>
          <cell r="W66">
            <v>3500</v>
          </cell>
        </row>
        <row r="67">
          <cell r="A67">
            <v>14</v>
          </cell>
          <cell r="B67">
            <v>2002</v>
          </cell>
          <cell r="C67" t="str">
            <v>Gérard Philippe</v>
          </cell>
          <cell r="D67" t="str">
            <v>Enseignement</v>
          </cell>
          <cell r="E67" t="str">
            <v>Collège</v>
          </cell>
          <cell r="F67" t="str">
            <v xml:space="preserve">1 av. Alfred de Vigny </v>
          </cell>
          <cell r="G67">
            <v>6150</v>
          </cell>
          <cell r="H67" t="str">
            <v>Cannes La Bocca</v>
          </cell>
          <cell r="I67" t="str">
            <v>04 93 90 50 50</v>
          </cell>
          <cell r="J67" t="str">
            <v>04 93 90 50 55</v>
          </cell>
          <cell r="K67" t="str">
            <v>Yvette ROBALDO, M CAMERA factotum</v>
          </cell>
          <cell r="L67" t="str">
            <v>Mr HOUGUE</v>
          </cell>
          <cell r="M67" t="str">
            <v>] 1974 - 1988 ]</v>
          </cell>
          <cell r="N67" t="str">
            <v>gaz</v>
          </cell>
          <cell r="O67">
            <v>3195</v>
          </cell>
          <cell r="P67">
            <v>0</v>
          </cell>
          <cell r="Q67">
            <v>739</v>
          </cell>
          <cell r="R67">
            <v>0</v>
          </cell>
          <cell r="S67">
            <v>1343</v>
          </cell>
          <cell r="T67">
            <v>164773</v>
          </cell>
          <cell r="U67">
            <v>16086</v>
          </cell>
          <cell r="V67">
            <v>443123</v>
          </cell>
          <cell r="W67">
            <v>16400</v>
          </cell>
        </row>
        <row r="68">
          <cell r="A68">
            <v>33</v>
          </cell>
          <cell r="B68">
            <v>2002</v>
          </cell>
          <cell r="C68" t="str">
            <v>BLANQUI</v>
          </cell>
          <cell r="D68" t="str">
            <v>Enseignement</v>
          </cell>
          <cell r="E68" t="str">
            <v>Collège</v>
          </cell>
          <cell r="F68" t="str">
            <v xml:space="preserve">promenade lieutenant René Maurin </v>
          </cell>
          <cell r="G68">
            <v>6260</v>
          </cell>
          <cell r="H68" t="str">
            <v>PUGET THENIERS</v>
          </cell>
          <cell r="I68" t="str">
            <v>04 93 05 20 21</v>
          </cell>
          <cell r="J68" t="str">
            <v>04 93 05 20 23</v>
          </cell>
          <cell r="K68" t="str">
            <v>M DUQUESNE</v>
          </cell>
          <cell r="L68" t="str">
            <v>Mme RENDA BLANC</v>
          </cell>
          <cell r="M68" t="str">
            <v>] 1974 - 1988 ]</v>
          </cell>
          <cell r="N68" t="str">
            <v>fioul</v>
          </cell>
          <cell r="O68">
            <v>5296</v>
          </cell>
          <cell r="P68">
            <v>0</v>
          </cell>
          <cell r="Q68">
            <v>275</v>
          </cell>
          <cell r="R68">
            <v>0</v>
          </cell>
          <cell r="S68">
            <v>1967</v>
          </cell>
          <cell r="T68">
            <v>134637</v>
          </cell>
          <cell r="U68">
            <v>15250</v>
          </cell>
          <cell r="X68">
            <v>730620</v>
          </cell>
          <cell r="Y68">
            <v>27577</v>
          </cell>
          <cell r="Z68">
            <v>15893</v>
          </cell>
          <cell r="AA68">
            <v>1365</v>
          </cell>
        </row>
        <row r="69">
          <cell r="A69">
            <v>34</v>
          </cell>
          <cell r="B69">
            <v>2002</v>
          </cell>
          <cell r="C69" t="str">
            <v>LA VESUBIE</v>
          </cell>
          <cell r="D69" t="str">
            <v>Enseignement</v>
          </cell>
          <cell r="E69" t="str">
            <v>Collège</v>
          </cell>
          <cell r="F69" t="str">
            <v xml:space="preserve">Jean Salines </v>
          </cell>
          <cell r="G69">
            <v>6450</v>
          </cell>
          <cell r="H69" t="str">
            <v>ROQUEBILLIERE</v>
          </cell>
          <cell r="I69" t="str">
            <v>04 93 03 40 07</v>
          </cell>
          <cell r="J69" t="str">
            <v>04 93 03 45 04</v>
          </cell>
          <cell r="K69" t="str">
            <v>Mme BOMER</v>
          </cell>
          <cell r="L69" t="str">
            <v>M LEIRITZ</v>
          </cell>
          <cell r="M69" t="str">
            <v>Avant 1974</v>
          </cell>
          <cell r="N69" t="str">
            <v>bois</v>
          </cell>
          <cell r="O69">
            <v>5793</v>
          </cell>
          <cell r="P69">
            <v>0</v>
          </cell>
          <cell r="Q69">
            <v>254</v>
          </cell>
          <cell r="R69">
            <v>0</v>
          </cell>
          <cell r="S69">
            <v>2303</v>
          </cell>
          <cell r="T69">
            <v>170408</v>
          </cell>
          <cell r="U69">
            <v>16959</v>
          </cell>
          <cell r="Z69">
            <v>137011</v>
          </cell>
          <cell r="AA69">
            <v>8245</v>
          </cell>
          <cell r="AD69">
            <v>872064</v>
          </cell>
          <cell r="AE69">
            <v>23018</v>
          </cell>
        </row>
        <row r="70">
          <cell r="A70">
            <v>35</v>
          </cell>
          <cell r="B70">
            <v>2002</v>
          </cell>
          <cell r="C70" t="str">
            <v>RABELAIS</v>
          </cell>
          <cell r="D70" t="str">
            <v>Enseignement</v>
          </cell>
          <cell r="E70" t="str">
            <v>Collège</v>
          </cell>
          <cell r="F70" t="str">
            <v xml:space="preserve">Chemin du Castel </v>
          </cell>
          <cell r="G70">
            <v>6440</v>
          </cell>
          <cell r="H70" t="str">
            <v>L'ESCARENE</v>
          </cell>
          <cell r="I70" t="str">
            <v>04 93 79 66 77</v>
          </cell>
          <cell r="J70" t="str">
            <v>04 93 79 68 28</v>
          </cell>
          <cell r="K70" t="str">
            <v>Mme LASNIER</v>
          </cell>
          <cell r="L70" t="str">
            <v>M HUMBERT</v>
          </cell>
          <cell r="M70" t="str">
            <v>] 1988 - 2000 ]</v>
          </cell>
          <cell r="N70" t="str">
            <v>gaz</v>
          </cell>
          <cell r="O70">
            <v>6360</v>
          </cell>
          <cell r="P70">
            <v>0</v>
          </cell>
          <cell r="Q70">
            <v>375</v>
          </cell>
          <cell r="R70">
            <v>0</v>
          </cell>
          <cell r="S70">
            <v>1938</v>
          </cell>
          <cell r="T70">
            <v>113994</v>
          </cell>
          <cell r="U70">
            <v>10886</v>
          </cell>
          <cell r="V70">
            <v>401180</v>
          </cell>
          <cell r="W70">
            <v>17134</v>
          </cell>
        </row>
        <row r="71">
          <cell r="A71">
            <v>36</v>
          </cell>
          <cell r="B71">
            <v>2002</v>
          </cell>
          <cell r="C71" t="str">
            <v>le Pré des ROURES</v>
          </cell>
          <cell r="D71" t="str">
            <v>Enseignement</v>
          </cell>
          <cell r="E71" t="str">
            <v>Collège</v>
          </cell>
          <cell r="F71" t="str">
            <v xml:space="preserve">7 route de NICE </v>
          </cell>
          <cell r="G71">
            <v>6650</v>
          </cell>
          <cell r="H71" t="str">
            <v>LE ROURET</v>
          </cell>
          <cell r="I71" t="str">
            <v>04 92 60 30 30</v>
          </cell>
          <cell r="J71" t="str">
            <v>04 60 60 30 31</v>
          </cell>
          <cell r="K71" t="str">
            <v>Mme GUICHARD</v>
          </cell>
          <cell r="L71" t="str">
            <v>Mme OCTAVE</v>
          </cell>
          <cell r="M71" t="str">
            <v>] 1988 - 2000 ]</v>
          </cell>
          <cell r="N71" t="str">
            <v>gaz</v>
          </cell>
          <cell r="O71">
            <v>7220</v>
          </cell>
          <cell r="P71">
            <v>0</v>
          </cell>
          <cell r="Q71">
            <v>863</v>
          </cell>
          <cell r="R71">
            <v>0</v>
          </cell>
          <cell r="S71">
            <v>1321</v>
          </cell>
          <cell r="T71">
            <v>177084</v>
          </cell>
          <cell r="U71">
            <v>17129</v>
          </cell>
          <cell r="V71">
            <v>450743</v>
          </cell>
          <cell r="W71">
            <v>17690</v>
          </cell>
        </row>
        <row r="72">
          <cell r="A72">
            <v>37</v>
          </cell>
          <cell r="B72">
            <v>2002</v>
          </cell>
          <cell r="C72" t="str">
            <v>Les BAOUS</v>
          </cell>
          <cell r="D72" t="str">
            <v>Enseignement</v>
          </cell>
          <cell r="E72" t="str">
            <v>Collège</v>
          </cell>
          <cell r="F72" t="str">
            <v xml:space="preserve">Route de Gattières </v>
          </cell>
          <cell r="G72">
            <v>6640</v>
          </cell>
          <cell r="H72" t="str">
            <v>SAINT JEANNET</v>
          </cell>
          <cell r="I72" t="str">
            <v>04 93 24 51 30</v>
          </cell>
          <cell r="M72" t="str">
            <v>] 1988 - 2000 ]</v>
          </cell>
          <cell r="N72" t="str">
            <v>gaz</v>
          </cell>
          <cell r="O72">
            <v>7481</v>
          </cell>
          <cell r="P72">
            <v>0</v>
          </cell>
          <cell r="Q72">
            <v>780</v>
          </cell>
          <cell r="R72">
            <v>0</v>
          </cell>
          <cell r="S72">
            <v>1171</v>
          </cell>
          <cell r="T72">
            <v>244945</v>
          </cell>
          <cell r="U72">
            <v>21790</v>
          </cell>
          <cell r="V72">
            <v>771822</v>
          </cell>
          <cell r="W72">
            <v>27901</v>
          </cell>
        </row>
        <row r="73">
          <cell r="A73">
            <v>38</v>
          </cell>
          <cell r="B73">
            <v>2002</v>
          </cell>
          <cell r="C73" t="str">
            <v>YVES KLEIN</v>
          </cell>
          <cell r="D73" t="str">
            <v>Enseignement</v>
          </cell>
          <cell r="E73" t="str">
            <v>Collège</v>
          </cell>
          <cell r="F73" t="str">
            <v xml:space="preserve">Bd Alex Roubert </v>
          </cell>
          <cell r="G73">
            <v>6480</v>
          </cell>
          <cell r="H73" t="str">
            <v>LA COLLE SUR LOUP</v>
          </cell>
          <cell r="I73" t="str">
            <v>04 93 32 32 70</v>
          </cell>
          <cell r="L73" t="str">
            <v>M LUCATS</v>
          </cell>
          <cell r="M73" t="str">
            <v>] 1974 - 1988 ]</v>
          </cell>
          <cell r="N73" t="str">
            <v>gaz</v>
          </cell>
          <cell r="O73">
            <v>3039</v>
          </cell>
          <cell r="P73">
            <v>0</v>
          </cell>
          <cell r="Q73">
            <v>628</v>
          </cell>
          <cell r="R73">
            <v>0</v>
          </cell>
          <cell r="S73">
            <v>1409</v>
          </cell>
          <cell r="T73">
            <v>154105</v>
          </cell>
          <cell r="U73">
            <v>12784</v>
          </cell>
          <cell r="V73">
            <v>476177</v>
          </cell>
          <cell r="W73">
            <v>18113</v>
          </cell>
        </row>
        <row r="74">
          <cell r="A74">
            <v>39</v>
          </cell>
          <cell r="B74">
            <v>2002</v>
          </cell>
          <cell r="C74" t="str">
            <v>LANGEVIN</v>
          </cell>
          <cell r="D74" t="str">
            <v>Enseignement</v>
          </cell>
          <cell r="E74" t="str">
            <v>Collège</v>
          </cell>
          <cell r="F74" t="str">
            <v xml:space="preserve">11 Bd Colle Bette </v>
          </cell>
          <cell r="G74">
            <v>6510</v>
          </cell>
          <cell r="H74" t="str">
            <v>CARROS</v>
          </cell>
          <cell r="I74" t="str">
            <v>04 92 08 20 70</v>
          </cell>
          <cell r="J74" t="str">
            <v>04 92 08 20 71 ou 72</v>
          </cell>
          <cell r="K74" t="str">
            <v>M MARET</v>
          </cell>
          <cell r="L74" t="str">
            <v>M BOYE</v>
          </cell>
          <cell r="M74" t="str">
            <v>] 1974 - 1988 ]</v>
          </cell>
          <cell r="N74" t="str">
            <v>gaz</v>
          </cell>
          <cell r="O74">
            <v>5625</v>
          </cell>
          <cell r="P74">
            <v>0</v>
          </cell>
          <cell r="Q74">
            <v>799</v>
          </cell>
          <cell r="R74">
            <v>0</v>
          </cell>
          <cell r="S74">
            <v>1319</v>
          </cell>
          <cell r="T74">
            <v>177487</v>
          </cell>
          <cell r="U74">
            <v>18038</v>
          </cell>
          <cell r="V74">
            <v>423002</v>
          </cell>
          <cell r="W74">
            <v>16396</v>
          </cell>
        </row>
        <row r="75">
          <cell r="A75">
            <v>40</v>
          </cell>
          <cell r="B75">
            <v>2002</v>
          </cell>
          <cell r="C75" t="str">
            <v>Guillaume VENTO</v>
          </cell>
          <cell r="D75" t="str">
            <v>Enseignement</v>
          </cell>
          <cell r="E75" t="str">
            <v>Collège</v>
          </cell>
          <cell r="F75" t="str">
            <v xml:space="preserve">400 Cours Centenaire </v>
          </cell>
          <cell r="G75">
            <v>6503</v>
          </cell>
          <cell r="H75" t="str">
            <v>MENTON</v>
          </cell>
          <cell r="I75" t="str">
            <v>04 92 10 30 03</v>
          </cell>
          <cell r="J75" t="str">
            <v>04 92 10 10 66</v>
          </cell>
          <cell r="K75" t="str">
            <v>M THIERY</v>
          </cell>
          <cell r="L75" t="str">
            <v>Mme PORTET</v>
          </cell>
          <cell r="M75" t="str">
            <v>] 1988 - 2000 ]</v>
          </cell>
          <cell r="N75" t="str">
            <v>gaz</v>
          </cell>
          <cell r="O75">
            <v>4095</v>
          </cell>
          <cell r="P75">
            <v>0</v>
          </cell>
          <cell r="Q75">
            <v>984</v>
          </cell>
          <cell r="R75">
            <v>0</v>
          </cell>
          <cell r="S75">
            <v>1036</v>
          </cell>
          <cell r="T75">
            <v>256858</v>
          </cell>
          <cell r="U75">
            <v>23981</v>
          </cell>
          <cell r="V75">
            <v>452575</v>
          </cell>
          <cell r="W75">
            <v>17105</v>
          </cell>
        </row>
        <row r="76">
          <cell r="A76">
            <v>41</v>
          </cell>
          <cell r="B76">
            <v>2002</v>
          </cell>
          <cell r="C76" t="str">
            <v>Victor DURUY</v>
          </cell>
          <cell r="D76" t="str">
            <v>Enseignement</v>
          </cell>
          <cell r="E76" t="str">
            <v>Collège</v>
          </cell>
          <cell r="F76" t="str">
            <v xml:space="preserve">36 av de l'Arbre Inférieur </v>
          </cell>
          <cell r="G76">
            <v>6000</v>
          </cell>
          <cell r="H76" t="str">
            <v>NICE</v>
          </cell>
          <cell r="I76" t="str">
            <v>04 93 85 38 05</v>
          </cell>
          <cell r="J76" t="str">
            <v>04 92 47 78 50</v>
          </cell>
          <cell r="K76" t="str">
            <v>M PIGEON</v>
          </cell>
          <cell r="L76" t="str">
            <v>Mme MALZANI DELGERY</v>
          </cell>
          <cell r="M76" t="str">
            <v>Avant 1974</v>
          </cell>
          <cell r="N76" t="str">
            <v>fioul</v>
          </cell>
          <cell r="O76">
            <v>7500</v>
          </cell>
          <cell r="P76">
            <v>0</v>
          </cell>
          <cell r="Q76">
            <v>700</v>
          </cell>
          <cell r="R76">
            <v>0</v>
          </cell>
          <cell r="S76">
            <v>1171</v>
          </cell>
          <cell r="T76">
            <v>163965</v>
          </cell>
          <cell r="U76">
            <v>15607</v>
          </cell>
          <cell r="V76">
            <v>52018</v>
          </cell>
          <cell r="W76">
            <v>2214</v>
          </cell>
          <cell r="X76">
            <v>345510</v>
          </cell>
          <cell r="Y76">
            <v>13753</v>
          </cell>
        </row>
        <row r="77">
          <cell r="A77">
            <v>42</v>
          </cell>
          <cell r="B77">
            <v>2002</v>
          </cell>
          <cell r="C77" t="str">
            <v>Jean-Baptiste RUSCA</v>
          </cell>
          <cell r="D77" t="str">
            <v>Enseignement</v>
          </cell>
          <cell r="E77" t="str">
            <v>Collège</v>
          </cell>
          <cell r="F77" t="str">
            <v xml:space="preserve">Saint Dalmas </v>
          </cell>
          <cell r="G77">
            <v>6430</v>
          </cell>
          <cell r="H77" t="str">
            <v>TENDE</v>
          </cell>
          <cell r="I77" t="str">
            <v>04 93 04 86 25</v>
          </cell>
          <cell r="K77" t="str">
            <v>Mle DE ANGELI</v>
          </cell>
          <cell r="L77" t="str">
            <v>M BARDET</v>
          </cell>
          <cell r="M77" t="str">
            <v>Avant 1974</v>
          </cell>
          <cell r="N77" t="str">
            <v>fioul</v>
          </cell>
          <cell r="O77">
            <v>3700</v>
          </cell>
          <cell r="P77">
            <v>0</v>
          </cell>
          <cell r="Q77">
            <v>118</v>
          </cell>
          <cell r="R77">
            <v>0</v>
          </cell>
          <cell r="S77">
            <v>1997</v>
          </cell>
          <cell r="T77">
            <v>133590</v>
          </cell>
          <cell r="U77">
            <v>12801</v>
          </cell>
          <cell r="X77">
            <v>198000</v>
          </cell>
          <cell r="Y77">
            <v>7295</v>
          </cell>
          <cell r="Z77">
            <v>230291</v>
          </cell>
          <cell r="AA77">
            <v>17100</v>
          </cell>
        </row>
        <row r="78">
          <cell r="A78">
            <v>43</v>
          </cell>
          <cell r="B78">
            <v>2002</v>
          </cell>
          <cell r="C78" t="str">
            <v>Vallées du Paillon</v>
          </cell>
          <cell r="D78" t="str">
            <v>Enseignement</v>
          </cell>
          <cell r="E78" t="str">
            <v>Collège</v>
          </cell>
          <cell r="F78" t="str">
            <v xml:space="preserve">Av Marcel Celesoni </v>
          </cell>
          <cell r="G78">
            <v>6392</v>
          </cell>
          <cell r="H78" t="str">
            <v>CONTES</v>
          </cell>
          <cell r="I78" t="str">
            <v>04 93 79 18 18 ou 16 10</v>
          </cell>
          <cell r="K78" t="str">
            <v>Mr BILLA</v>
          </cell>
          <cell r="L78" t="str">
            <v>Mme ROBERT</v>
          </cell>
          <cell r="M78" t="str">
            <v>] 1974 - 1988 ]</v>
          </cell>
          <cell r="N78" t="str">
            <v>gaz</v>
          </cell>
          <cell r="O78">
            <v>6585</v>
          </cell>
          <cell r="P78">
            <v>0</v>
          </cell>
          <cell r="Q78">
            <v>741</v>
          </cell>
          <cell r="R78">
            <v>0</v>
          </cell>
          <cell r="S78">
            <v>1506</v>
          </cell>
          <cell r="T78">
            <v>182875</v>
          </cell>
          <cell r="U78">
            <v>17998</v>
          </cell>
          <cell r="V78">
            <v>320529</v>
          </cell>
          <cell r="W78">
            <v>12712</v>
          </cell>
        </row>
        <row r="79">
          <cell r="A79">
            <v>44</v>
          </cell>
          <cell r="B79">
            <v>2002</v>
          </cell>
          <cell r="C79" t="str">
            <v>Maurice Jaubert</v>
          </cell>
          <cell r="D79" t="str">
            <v>Enseignement</v>
          </cell>
          <cell r="E79" t="str">
            <v>Collège</v>
          </cell>
          <cell r="F79" t="str">
            <v xml:space="preserve">Cours Albert Camus </v>
          </cell>
          <cell r="G79">
            <v>6300</v>
          </cell>
          <cell r="H79" t="str">
            <v>NICE</v>
          </cell>
          <cell r="I79" t="str">
            <v>04 93 27 68 00</v>
          </cell>
          <cell r="J79" t="str">
            <v>04 93 27 68 18</v>
          </cell>
          <cell r="K79" t="str">
            <v>M BLAZY</v>
          </cell>
          <cell r="L79" t="str">
            <v>M MAISSA</v>
          </cell>
          <cell r="M79" t="str">
            <v>] 1974 - 1988 ]</v>
          </cell>
          <cell r="N79" t="str">
            <v>chauffage urbain</v>
          </cell>
          <cell r="O79">
            <v>4781</v>
          </cell>
          <cell r="P79">
            <v>0</v>
          </cell>
          <cell r="Q79">
            <v>771</v>
          </cell>
          <cell r="R79">
            <v>0</v>
          </cell>
          <cell r="S79">
            <v>1171</v>
          </cell>
          <cell r="T79">
            <v>298613</v>
          </cell>
          <cell r="U79">
            <v>26524</v>
          </cell>
          <cell r="V79">
            <v>20201</v>
          </cell>
          <cell r="W79">
            <v>945</v>
          </cell>
          <cell r="AB79">
            <v>465470</v>
          </cell>
          <cell r="AC79">
            <v>16317</v>
          </cell>
        </row>
        <row r="80">
          <cell r="A80">
            <v>45</v>
          </cell>
          <cell r="B80">
            <v>2002</v>
          </cell>
          <cell r="C80" t="str">
            <v>VALBONNE</v>
          </cell>
          <cell r="D80" t="str">
            <v>Enseignement</v>
          </cell>
          <cell r="E80" t="str">
            <v>Collège</v>
          </cell>
          <cell r="F80" t="str">
            <v xml:space="preserve">Chemin de Darbousson </v>
          </cell>
          <cell r="G80">
            <v>6905</v>
          </cell>
          <cell r="H80" t="str">
            <v>SOPHIA ANTIPOLIS</v>
          </cell>
          <cell r="I80" t="str">
            <v>04 92 91 51 30</v>
          </cell>
          <cell r="K80" t="str">
            <v>M POLYBE</v>
          </cell>
          <cell r="L80" t="str">
            <v>Mme OTTOMBRE-BORSONI</v>
          </cell>
          <cell r="M80" t="str">
            <v>Après 2000</v>
          </cell>
          <cell r="N80" t="str">
            <v>bois</v>
          </cell>
          <cell r="O80">
            <v>9000</v>
          </cell>
          <cell r="P80">
            <v>0</v>
          </cell>
          <cell r="Q80">
            <v>356</v>
          </cell>
          <cell r="R80">
            <v>0</v>
          </cell>
          <cell r="S80">
            <v>0</v>
          </cell>
          <cell r="T80">
            <v>203852</v>
          </cell>
          <cell r="U80">
            <v>21559</v>
          </cell>
          <cell r="V80">
            <v>249800</v>
          </cell>
          <cell r="W80">
            <v>13863</v>
          </cell>
          <cell r="AD80">
            <v>465957</v>
          </cell>
          <cell r="AE80">
            <v>11475</v>
          </cell>
        </row>
        <row r="81">
          <cell r="A81">
            <v>46</v>
          </cell>
          <cell r="B81">
            <v>2002</v>
          </cell>
          <cell r="C81" t="str">
            <v>St BLAISE</v>
          </cell>
          <cell r="D81" t="str">
            <v>Enseignement</v>
          </cell>
          <cell r="E81" t="str">
            <v>Collège</v>
          </cell>
          <cell r="F81" t="str">
            <v xml:space="preserve">2 bd SAINT BLAISE </v>
          </cell>
          <cell r="G81">
            <v>6420</v>
          </cell>
          <cell r="H81" t="str">
            <v>St SAUVEUR SUR TINEE</v>
          </cell>
          <cell r="I81" t="str">
            <v>04 93 02 20 32</v>
          </cell>
          <cell r="J81" t="str">
            <v>04 93 02 20 39</v>
          </cell>
          <cell r="K81" t="str">
            <v>Mme STORTI barbara</v>
          </cell>
          <cell r="L81" t="str">
            <v>Mme GUYOT</v>
          </cell>
          <cell r="M81" t="str">
            <v>Avant 1974</v>
          </cell>
          <cell r="N81" t="str">
            <v>fioul</v>
          </cell>
          <cell r="O81">
            <v>2410</v>
          </cell>
          <cell r="P81">
            <v>0</v>
          </cell>
          <cell r="Q81">
            <v>180</v>
          </cell>
          <cell r="R81">
            <v>0</v>
          </cell>
          <cell r="S81">
            <v>2300</v>
          </cell>
          <cell r="T81">
            <v>129336</v>
          </cell>
          <cell r="U81">
            <v>12073</v>
          </cell>
          <cell r="X81">
            <v>705870</v>
          </cell>
          <cell r="Y81">
            <v>23468</v>
          </cell>
          <cell r="Z81">
            <v>52580</v>
          </cell>
          <cell r="AA81">
            <v>4390</v>
          </cell>
        </row>
        <row r="82">
          <cell r="A82">
            <v>47</v>
          </cell>
          <cell r="B82">
            <v>2002</v>
          </cell>
          <cell r="C82" t="str">
            <v>L'EAU VIVE</v>
          </cell>
          <cell r="D82" t="str">
            <v>Enseignement</v>
          </cell>
          <cell r="E82" t="str">
            <v>Collège</v>
          </cell>
          <cell r="F82" t="str">
            <v xml:space="preserve">224 rue Virgile Barel </v>
          </cell>
          <cell r="G82">
            <v>6540</v>
          </cell>
          <cell r="H82" t="str">
            <v>BREIL SUR ROYA</v>
          </cell>
          <cell r="I82" t="str">
            <v>04 93 04 99 00</v>
          </cell>
          <cell r="J82" t="str">
            <v>04 93 04 99 01</v>
          </cell>
          <cell r="K82" t="str">
            <v>Mme MANGIAPAN</v>
          </cell>
          <cell r="L82" t="str">
            <v>M LUERA</v>
          </cell>
          <cell r="M82" t="str">
            <v>Avant 1974</v>
          </cell>
          <cell r="N82" t="str">
            <v>fioul</v>
          </cell>
          <cell r="O82">
            <v>4118</v>
          </cell>
          <cell r="P82">
            <v>0</v>
          </cell>
          <cell r="Q82">
            <v>141</v>
          </cell>
          <cell r="R82">
            <v>0</v>
          </cell>
          <cell r="S82">
            <v>1634</v>
          </cell>
          <cell r="T82">
            <v>188028</v>
          </cell>
          <cell r="U82">
            <v>19179</v>
          </cell>
          <cell r="X82">
            <v>323730</v>
          </cell>
          <cell r="Y82">
            <v>12684</v>
          </cell>
        </row>
        <row r="83">
          <cell r="A83">
            <v>56</v>
          </cell>
          <cell r="B83">
            <v>2002</v>
          </cell>
          <cell r="C83" t="str">
            <v>Massena</v>
          </cell>
          <cell r="D83" t="str">
            <v>Enseignement</v>
          </cell>
          <cell r="E83" t="str">
            <v>Lycée</v>
          </cell>
          <cell r="F83" t="str">
            <v xml:space="preserve">2 av. Felix Faure </v>
          </cell>
          <cell r="G83">
            <v>6050</v>
          </cell>
          <cell r="H83" t="str">
            <v>Nice cedex 1</v>
          </cell>
          <cell r="I83" t="str">
            <v>04 93 62 77 00</v>
          </cell>
          <cell r="K83" t="str">
            <v>Mr Vallet</v>
          </cell>
          <cell r="L83" t="str">
            <v>Mr Charpeil</v>
          </cell>
          <cell r="M83" t="str">
            <v>Avant 1974</v>
          </cell>
          <cell r="N83" t="str">
            <v>gaz</v>
          </cell>
          <cell r="O83">
            <v>14426</v>
          </cell>
          <cell r="P83">
            <v>0</v>
          </cell>
          <cell r="Q83">
            <v>1657</v>
          </cell>
          <cell r="R83">
            <v>0</v>
          </cell>
          <cell r="S83">
            <v>1171</v>
          </cell>
          <cell r="T83">
            <v>484165</v>
          </cell>
          <cell r="U83">
            <v>43767</v>
          </cell>
          <cell r="V83">
            <v>1898736</v>
          </cell>
          <cell r="W83">
            <v>64770</v>
          </cell>
        </row>
        <row r="84">
          <cell r="A84">
            <v>57</v>
          </cell>
          <cell r="B84">
            <v>2002</v>
          </cell>
          <cell r="C84" t="str">
            <v>Parc impérial</v>
          </cell>
          <cell r="D84" t="str">
            <v>Enseignement</v>
          </cell>
          <cell r="E84" t="str">
            <v>Lycée</v>
          </cell>
          <cell r="F84" t="str">
            <v xml:space="preserve">Av. Suzanne Lenglen </v>
          </cell>
          <cell r="G84">
            <v>6050</v>
          </cell>
          <cell r="H84" t="str">
            <v>Nice cedex</v>
          </cell>
          <cell r="I84" t="str">
            <v>04 92 15 24 60</v>
          </cell>
          <cell r="M84" t="str">
            <v>Avant 1974</v>
          </cell>
          <cell r="N84" t="str">
            <v>gaz</v>
          </cell>
          <cell r="O84">
            <v>32783</v>
          </cell>
          <cell r="P84">
            <v>0</v>
          </cell>
          <cell r="Q84">
            <v>2531</v>
          </cell>
          <cell r="R84">
            <v>0</v>
          </cell>
          <cell r="S84">
            <v>1171</v>
          </cell>
          <cell r="T84">
            <v>940783</v>
          </cell>
          <cell r="U84">
            <v>74952</v>
          </cell>
          <cell r="V84">
            <v>1778652</v>
          </cell>
          <cell r="W84">
            <v>62899</v>
          </cell>
        </row>
        <row r="85">
          <cell r="A85">
            <v>58</v>
          </cell>
          <cell r="B85">
            <v>2002</v>
          </cell>
          <cell r="C85" t="str">
            <v>Thierry Maulnier</v>
          </cell>
          <cell r="D85" t="str">
            <v>Enseignement</v>
          </cell>
          <cell r="E85" t="str">
            <v>Lycée</v>
          </cell>
          <cell r="F85" t="str">
            <v xml:space="preserve">2 av. Claude Debussy </v>
          </cell>
          <cell r="G85">
            <v>6200</v>
          </cell>
          <cell r="H85" t="str">
            <v>Nice</v>
          </cell>
          <cell r="I85" t="str">
            <v>04 93 18 00 50</v>
          </cell>
          <cell r="M85" t="str">
            <v>] 1988 - 2000 ]</v>
          </cell>
          <cell r="N85" t="str">
            <v>gaz</v>
          </cell>
          <cell r="O85">
            <v>12011</v>
          </cell>
          <cell r="P85">
            <v>0</v>
          </cell>
          <cell r="Q85">
            <v>1423</v>
          </cell>
          <cell r="R85">
            <v>0</v>
          </cell>
          <cell r="S85">
            <v>1171</v>
          </cell>
          <cell r="T85">
            <v>471453</v>
          </cell>
          <cell r="U85">
            <v>39089</v>
          </cell>
          <cell r="V85">
            <v>998800</v>
          </cell>
          <cell r="W85">
            <v>36187</v>
          </cell>
        </row>
        <row r="86">
          <cell r="A86">
            <v>59</v>
          </cell>
          <cell r="B86">
            <v>2002</v>
          </cell>
          <cell r="C86" t="str">
            <v>Beau Site</v>
          </cell>
          <cell r="D86" t="str">
            <v>Enseignement</v>
          </cell>
          <cell r="E86" t="str">
            <v>Lycée</v>
          </cell>
          <cell r="F86" t="str">
            <v xml:space="preserve">38 av. d'Estienne d'Orve </v>
          </cell>
          <cell r="G86">
            <v>6050</v>
          </cell>
          <cell r="H86" t="str">
            <v>Nice cedex</v>
          </cell>
          <cell r="I86" t="str">
            <v>04 93 97 70 90</v>
          </cell>
          <cell r="M86" t="str">
            <v>Avant 1974</v>
          </cell>
          <cell r="N86" t="str">
            <v>gaz</v>
          </cell>
          <cell r="O86">
            <v>9873</v>
          </cell>
          <cell r="P86">
            <v>0</v>
          </cell>
          <cell r="Q86">
            <v>1270</v>
          </cell>
          <cell r="R86">
            <v>0</v>
          </cell>
          <cell r="S86">
            <v>1171</v>
          </cell>
          <cell r="T86">
            <v>255668</v>
          </cell>
          <cell r="U86">
            <v>24409</v>
          </cell>
          <cell r="V86">
            <v>707525</v>
          </cell>
          <cell r="W86">
            <v>25669</v>
          </cell>
        </row>
        <row r="87">
          <cell r="A87">
            <v>60</v>
          </cell>
          <cell r="B87">
            <v>2002</v>
          </cell>
          <cell r="C87" t="str">
            <v>Paul Augier</v>
          </cell>
          <cell r="D87" t="str">
            <v>Enseignement</v>
          </cell>
          <cell r="E87" t="str">
            <v>Lycée</v>
          </cell>
          <cell r="F87" t="str">
            <v xml:space="preserve">163 Bd René Cassin </v>
          </cell>
          <cell r="G87">
            <v>6203</v>
          </cell>
          <cell r="H87" t="str">
            <v>Nice cedex 3</v>
          </cell>
          <cell r="I87" t="str">
            <v>04 93 72 77 77</v>
          </cell>
          <cell r="K87" t="str">
            <v>Gérard Lancement</v>
          </cell>
          <cell r="M87" t="str">
            <v>Avant 1974</v>
          </cell>
          <cell r="N87" t="str">
            <v>gaz</v>
          </cell>
          <cell r="O87">
            <v>16429</v>
          </cell>
          <cell r="P87">
            <v>0</v>
          </cell>
          <cell r="Q87">
            <v>800</v>
          </cell>
          <cell r="R87">
            <v>0</v>
          </cell>
          <cell r="S87">
            <v>1171</v>
          </cell>
          <cell r="T87">
            <v>1330258</v>
          </cell>
          <cell r="U87">
            <v>105126</v>
          </cell>
          <cell r="V87">
            <v>1424142</v>
          </cell>
          <cell r="W87">
            <v>50594</v>
          </cell>
        </row>
        <row r="88">
          <cell r="A88">
            <v>61</v>
          </cell>
          <cell r="B88">
            <v>2002</v>
          </cell>
          <cell r="C88" t="str">
            <v>Guillaume Apollinaire</v>
          </cell>
          <cell r="D88" t="str">
            <v>Enseignement</v>
          </cell>
          <cell r="E88" t="str">
            <v>Lycée</v>
          </cell>
          <cell r="F88" t="str">
            <v xml:space="preserve">29 Bd J.B. Vérany </v>
          </cell>
          <cell r="G88">
            <v>6300</v>
          </cell>
          <cell r="H88" t="str">
            <v>Nice cedex 4</v>
          </cell>
          <cell r="I88" t="str">
            <v>04 93 92 85 35</v>
          </cell>
          <cell r="K88" t="str">
            <v>Michelle Terver</v>
          </cell>
          <cell r="M88" t="str">
            <v>] 1988 - 2000 ]</v>
          </cell>
          <cell r="N88" t="str">
            <v>gaz</v>
          </cell>
          <cell r="O88">
            <v>13415</v>
          </cell>
          <cell r="P88">
            <v>0</v>
          </cell>
          <cell r="Q88">
            <v>1590</v>
          </cell>
          <cell r="R88">
            <v>0</v>
          </cell>
          <cell r="S88">
            <v>1171</v>
          </cell>
          <cell r="T88">
            <v>426097</v>
          </cell>
          <cell r="U88">
            <v>36722</v>
          </cell>
          <cell r="V88">
            <v>704728</v>
          </cell>
          <cell r="W88">
            <v>24961</v>
          </cell>
        </row>
        <row r="89">
          <cell r="A89">
            <v>62</v>
          </cell>
          <cell r="B89">
            <v>2002</v>
          </cell>
          <cell r="C89" t="str">
            <v>LPR du bâtiment</v>
          </cell>
          <cell r="D89" t="str">
            <v>Enseignement</v>
          </cell>
          <cell r="E89" t="str">
            <v>Lycée</v>
          </cell>
          <cell r="F89" t="str">
            <v xml:space="preserve">17 Bd Pierre Sola </v>
          </cell>
          <cell r="G89">
            <v>6300</v>
          </cell>
          <cell r="H89" t="str">
            <v>Nice</v>
          </cell>
          <cell r="I89" t="str">
            <v>04 93 55 00 11</v>
          </cell>
          <cell r="J89" t="str">
            <v>04.93.55.40.68</v>
          </cell>
          <cell r="K89" t="str">
            <v>Michel MARQUIS</v>
          </cell>
          <cell r="M89" t="str">
            <v>Avant 1974</v>
          </cell>
          <cell r="N89" t="str">
            <v>gaz</v>
          </cell>
          <cell r="O89">
            <v>10400</v>
          </cell>
          <cell r="P89">
            <v>0</v>
          </cell>
          <cell r="Q89">
            <v>406</v>
          </cell>
          <cell r="R89">
            <v>0</v>
          </cell>
          <cell r="S89">
            <v>1171</v>
          </cell>
          <cell r="T89">
            <v>435203</v>
          </cell>
          <cell r="U89">
            <v>34800</v>
          </cell>
          <cell r="V89">
            <v>706041</v>
          </cell>
          <cell r="W89">
            <v>26422</v>
          </cell>
        </row>
        <row r="90">
          <cell r="A90">
            <v>63</v>
          </cell>
          <cell r="B90">
            <v>2002</v>
          </cell>
          <cell r="C90" t="str">
            <v>Magnan</v>
          </cell>
          <cell r="D90" t="str">
            <v>Enseignement</v>
          </cell>
          <cell r="E90" t="str">
            <v>Lycée</v>
          </cell>
          <cell r="F90" t="str">
            <v xml:space="preserve">34 rue Auguste Renoir </v>
          </cell>
          <cell r="G90">
            <v>6000</v>
          </cell>
          <cell r="H90" t="str">
            <v>Nice</v>
          </cell>
          <cell r="I90" t="str">
            <v>04 97 07 22 22</v>
          </cell>
          <cell r="M90" t="str">
            <v>Avant 1974</v>
          </cell>
          <cell r="N90" t="str">
            <v>gaz</v>
          </cell>
          <cell r="O90">
            <v>7422</v>
          </cell>
          <cell r="P90">
            <v>0</v>
          </cell>
          <cell r="Q90">
            <v>810</v>
          </cell>
          <cell r="R90">
            <v>0</v>
          </cell>
          <cell r="S90">
            <v>1171</v>
          </cell>
          <cell r="T90">
            <v>204057</v>
          </cell>
          <cell r="U90">
            <v>20628</v>
          </cell>
          <cell r="V90">
            <v>546214</v>
          </cell>
          <cell r="W90">
            <v>20924</v>
          </cell>
        </row>
        <row r="91">
          <cell r="A91">
            <v>64</v>
          </cell>
          <cell r="B91">
            <v>2002</v>
          </cell>
          <cell r="C91" t="str">
            <v>P &amp;M Curie</v>
          </cell>
          <cell r="D91" t="str">
            <v>Enseignement</v>
          </cell>
          <cell r="E91" t="str">
            <v>Lycée</v>
          </cell>
          <cell r="F91" t="str">
            <v xml:space="preserve">353 av. Doyen Jean Lepine </v>
          </cell>
          <cell r="G91">
            <v>6500</v>
          </cell>
          <cell r="H91" t="str">
            <v>Menton</v>
          </cell>
          <cell r="I91" t="str">
            <v>04 92 10 54 40</v>
          </cell>
          <cell r="M91" t="str">
            <v>Avant 1974</v>
          </cell>
          <cell r="N91" t="str">
            <v>gaz</v>
          </cell>
          <cell r="O91">
            <v>13840</v>
          </cell>
          <cell r="P91">
            <v>0</v>
          </cell>
          <cell r="Q91">
            <v>941</v>
          </cell>
          <cell r="R91">
            <v>0</v>
          </cell>
          <cell r="S91">
            <v>1171</v>
          </cell>
          <cell r="T91">
            <v>372679</v>
          </cell>
          <cell r="U91">
            <v>31194</v>
          </cell>
          <cell r="V91">
            <v>1869156</v>
          </cell>
          <cell r="W91">
            <v>64968</v>
          </cell>
        </row>
        <row r="92">
          <cell r="A92">
            <v>65</v>
          </cell>
          <cell r="B92">
            <v>2002</v>
          </cell>
          <cell r="C92" t="str">
            <v>Paul Valery</v>
          </cell>
          <cell r="D92" t="str">
            <v>Enseignement</v>
          </cell>
          <cell r="E92" t="str">
            <v>Lycée</v>
          </cell>
          <cell r="F92" t="str">
            <v xml:space="preserve">1 av. St Jacques </v>
          </cell>
          <cell r="G92">
            <v>6500</v>
          </cell>
          <cell r="H92" t="str">
            <v>Menton</v>
          </cell>
          <cell r="I92" t="str">
            <v>04 92 10 53 53</v>
          </cell>
          <cell r="K92" t="str">
            <v>Mr Buzet</v>
          </cell>
          <cell r="L92" t="str">
            <v>Mr Doulot</v>
          </cell>
          <cell r="M92" t="str">
            <v>Avant 1974</v>
          </cell>
          <cell r="N92" t="str">
            <v>gaz</v>
          </cell>
          <cell r="O92">
            <v>6881</v>
          </cell>
          <cell r="P92">
            <v>0</v>
          </cell>
          <cell r="Q92">
            <v>506</v>
          </cell>
          <cell r="R92">
            <v>0</v>
          </cell>
          <cell r="S92">
            <v>1171</v>
          </cell>
          <cell r="T92">
            <v>323314</v>
          </cell>
          <cell r="U92">
            <v>27348</v>
          </cell>
          <cell r="V92">
            <v>564003</v>
          </cell>
          <cell r="W92">
            <v>20582</v>
          </cell>
        </row>
        <row r="93">
          <cell r="A93">
            <v>66</v>
          </cell>
          <cell r="B93">
            <v>2002</v>
          </cell>
          <cell r="C93" t="str">
            <v>Carnot</v>
          </cell>
          <cell r="D93" t="str">
            <v>Enseignement</v>
          </cell>
          <cell r="E93" t="str">
            <v>Lycée</v>
          </cell>
          <cell r="F93" t="str">
            <v xml:space="preserve">Bd Carnot </v>
          </cell>
          <cell r="G93">
            <v>6407</v>
          </cell>
          <cell r="H93" t="str">
            <v>Canne cedex</v>
          </cell>
          <cell r="I93" t="str">
            <v>04 92 99 38 88</v>
          </cell>
          <cell r="M93" t="str">
            <v>Avant 1974</v>
          </cell>
          <cell r="N93" t="str">
            <v>gaz</v>
          </cell>
          <cell r="O93">
            <v>18506</v>
          </cell>
          <cell r="P93">
            <v>0</v>
          </cell>
          <cell r="Q93">
            <v>1361</v>
          </cell>
          <cell r="R93">
            <v>0</v>
          </cell>
          <cell r="S93">
            <v>1343</v>
          </cell>
          <cell r="T93">
            <v>720847</v>
          </cell>
          <cell r="U93">
            <v>55044</v>
          </cell>
          <cell r="V93">
            <v>1389816</v>
          </cell>
          <cell r="W93">
            <v>48058</v>
          </cell>
        </row>
        <row r="94">
          <cell r="A94">
            <v>67</v>
          </cell>
          <cell r="B94">
            <v>2002</v>
          </cell>
          <cell r="C94" t="str">
            <v>Jules Ferry</v>
          </cell>
          <cell r="D94" t="str">
            <v>Enseignement</v>
          </cell>
          <cell r="E94" t="str">
            <v>Lycée</v>
          </cell>
          <cell r="F94" t="str">
            <v xml:space="preserve">82 Bd de la République </v>
          </cell>
          <cell r="G94">
            <v>6402</v>
          </cell>
          <cell r="H94" t="str">
            <v>Cannes</v>
          </cell>
          <cell r="I94" t="str">
            <v>04 93 06 52 00</v>
          </cell>
          <cell r="M94" t="str">
            <v>Avant 1974</v>
          </cell>
          <cell r="N94" t="str">
            <v>gaz</v>
          </cell>
          <cell r="O94">
            <v>19606</v>
          </cell>
          <cell r="P94">
            <v>0</v>
          </cell>
          <cell r="Q94">
            <v>800</v>
          </cell>
          <cell r="R94">
            <v>0</v>
          </cell>
          <cell r="S94">
            <v>1343</v>
          </cell>
          <cell r="T94">
            <v>589304</v>
          </cell>
          <cell r="U94">
            <v>47485</v>
          </cell>
          <cell r="V94">
            <v>1398085</v>
          </cell>
          <cell r="W94">
            <v>50878</v>
          </cell>
        </row>
        <row r="95">
          <cell r="A95">
            <v>68</v>
          </cell>
          <cell r="B95">
            <v>2002</v>
          </cell>
          <cell r="C95" t="str">
            <v>Les Coteaux</v>
          </cell>
          <cell r="D95" t="str">
            <v>Enseignement</v>
          </cell>
          <cell r="E95" t="str">
            <v>Lycée</v>
          </cell>
          <cell r="F95" t="str">
            <v xml:space="preserve">4 &amp;6 ch. Morgon </v>
          </cell>
          <cell r="G95">
            <v>6400</v>
          </cell>
          <cell r="H95" t="str">
            <v>Cannes</v>
          </cell>
          <cell r="I95" t="str">
            <v>04 93 99 77 54</v>
          </cell>
          <cell r="M95" t="str">
            <v>Avant 1974</v>
          </cell>
          <cell r="N95" t="str">
            <v>gaz</v>
          </cell>
          <cell r="O95">
            <v>7148</v>
          </cell>
          <cell r="P95">
            <v>0</v>
          </cell>
          <cell r="Q95">
            <v>703</v>
          </cell>
          <cell r="R95">
            <v>0</v>
          </cell>
          <cell r="S95">
            <v>1343</v>
          </cell>
          <cell r="T95">
            <v>247035</v>
          </cell>
          <cell r="U95">
            <v>24090</v>
          </cell>
          <cell r="V95">
            <v>548189</v>
          </cell>
          <cell r="W95">
            <v>19735</v>
          </cell>
        </row>
        <row r="96">
          <cell r="A96">
            <v>69</v>
          </cell>
          <cell r="B96">
            <v>2002</v>
          </cell>
          <cell r="C96" t="str">
            <v>Alfred Hutinel</v>
          </cell>
          <cell r="D96" t="str">
            <v>Enseignement</v>
          </cell>
          <cell r="E96" t="str">
            <v>Lycée</v>
          </cell>
          <cell r="F96" t="str">
            <v xml:space="preserve">BP n°3 </v>
          </cell>
          <cell r="G96">
            <v>6156</v>
          </cell>
          <cell r="H96" t="str">
            <v>Cannes La Bocca</v>
          </cell>
          <cell r="I96" t="str">
            <v>04 93 48 18 33</v>
          </cell>
          <cell r="M96" t="str">
            <v>] 1974 - 1988 ]</v>
          </cell>
          <cell r="N96" t="str">
            <v>gaz</v>
          </cell>
          <cell r="O96">
            <v>11210</v>
          </cell>
          <cell r="P96">
            <v>0</v>
          </cell>
          <cell r="Q96">
            <v>353</v>
          </cell>
          <cell r="R96">
            <v>0</v>
          </cell>
          <cell r="S96">
            <v>1343</v>
          </cell>
          <cell r="T96">
            <v>197072</v>
          </cell>
          <cell r="U96">
            <v>19493</v>
          </cell>
          <cell r="V96">
            <v>691213</v>
          </cell>
          <cell r="W96">
            <v>25142</v>
          </cell>
        </row>
        <row r="97">
          <cell r="A97">
            <v>70</v>
          </cell>
          <cell r="B97">
            <v>2002</v>
          </cell>
          <cell r="C97" t="str">
            <v>L. de Vinci</v>
          </cell>
          <cell r="D97" t="str">
            <v>Enseignement</v>
          </cell>
          <cell r="E97" t="str">
            <v>Lycée</v>
          </cell>
          <cell r="F97" t="str">
            <v xml:space="preserve">214 rue Jean Joannon </v>
          </cell>
          <cell r="G97">
            <v>6633</v>
          </cell>
          <cell r="H97" t="str">
            <v>Antibes</v>
          </cell>
          <cell r="I97" t="str">
            <v>04 92 91 30 20</v>
          </cell>
          <cell r="M97" t="str">
            <v>] 1974 - 1988 ]</v>
          </cell>
          <cell r="N97" t="str">
            <v>gaz</v>
          </cell>
          <cell r="O97">
            <v>16774</v>
          </cell>
          <cell r="P97">
            <v>0</v>
          </cell>
          <cell r="Q97">
            <v>757</v>
          </cell>
          <cell r="R97">
            <v>0</v>
          </cell>
          <cell r="S97">
            <v>1228</v>
          </cell>
          <cell r="T97">
            <v>553521</v>
          </cell>
          <cell r="U97">
            <v>43248</v>
          </cell>
          <cell r="V97">
            <v>685152</v>
          </cell>
          <cell r="W97">
            <v>27329</v>
          </cell>
        </row>
        <row r="98">
          <cell r="A98">
            <v>71</v>
          </cell>
          <cell r="B98">
            <v>2002</v>
          </cell>
          <cell r="C98" t="str">
            <v>Jacques Dolle</v>
          </cell>
          <cell r="D98" t="str">
            <v>Enseignement</v>
          </cell>
          <cell r="E98" t="str">
            <v>Lycée</v>
          </cell>
          <cell r="F98" t="str">
            <v xml:space="preserve">120 ch. de St Claude </v>
          </cell>
          <cell r="G98">
            <v>6601</v>
          </cell>
          <cell r="H98" t="str">
            <v>Antibes cedex</v>
          </cell>
          <cell r="I98" t="str">
            <v>04 92 91 79 17</v>
          </cell>
          <cell r="M98" t="str">
            <v>] 1974 - 1988 ]</v>
          </cell>
          <cell r="N98" t="str">
            <v>gaz</v>
          </cell>
          <cell r="O98">
            <v>8400</v>
          </cell>
          <cell r="P98">
            <v>0</v>
          </cell>
          <cell r="Q98">
            <v>793</v>
          </cell>
          <cell r="R98">
            <v>0</v>
          </cell>
          <cell r="S98">
            <v>1258</v>
          </cell>
          <cell r="T98">
            <v>284991</v>
          </cell>
          <cell r="U98">
            <v>27085</v>
          </cell>
          <cell r="V98">
            <v>640597</v>
          </cell>
          <cell r="W98">
            <v>23670</v>
          </cell>
        </row>
        <row r="99">
          <cell r="A99">
            <v>72</v>
          </cell>
          <cell r="B99">
            <v>2002</v>
          </cell>
          <cell r="C99" t="str">
            <v>Lycée horticole</v>
          </cell>
          <cell r="D99" t="str">
            <v>Enseignement</v>
          </cell>
          <cell r="E99" t="str">
            <v>Lycée</v>
          </cell>
          <cell r="F99" t="str">
            <v xml:space="preserve">1285 av. Jules Grec </v>
          </cell>
          <cell r="G99">
            <v>6602</v>
          </cell>
          <cell r="H99" t="str">
            <v>Antibes cedex</v>
          </cell>
          <cell r="I99" t="str">
            <v>04 92 91 44 44</v>
          </cell>
          <cell r="K99" t="str">
            <v>Mme Barrale</v>
          </cell>
          <cell r="L99" t="str">
            <v>Mme Beranger</v>
          </cell>
          <cell r="M99" t="str">
            <v>] 1988 - 2000 ]</v>
          </cell>
          <cell r="N99" t="str">
            <v>gaz</v>
          </cell>
          <cell r="O99">
            <v>15052</v>
          </cell>
          <cell r="P99">
            <v>0</v>
          </cell>
          <cell r="Q99">
            <v>559</v>
          </cell>
          <cell r="R99">
            <v>0</v>
          </cell>
          <cell r="S99">
            <v>1258</v>
          </cell>
          <cell r="T99">
            <v>498281</v>
          </cell>
          <cell r="U99">
            <v>38368</v>
          </cell>
          <cell r="V99">
            <v>998917</v>
          </cell>
          <cell r="W99">
            <v>37452</v>
          </cell>
        </row>
        <row r="100">
          <cell r="A100">
            <v>73</v>
          </cell>
          <cell r="B100">
            <v>2002</v>
          </cell>
          <cell r="C100" t="str">
            <v>Albert Calmette</v>
          </cell>
          <cell r="D100" t="str">
            <v>Enseignement</v>
          </cell>
          <cell r="E100" t="str">
            <v>Lycée</v>
          </cell>
          <cell r="F100" t="str">
            <v xml:space="preserve">5 av. Maréchal Foch </v>
          </cell>
          <cell r="G100">
            <v>6050</v>
          </cell>
          <cell r="H100" t="str">
            <v>Nice</v>
          </cell>
          <cell r="I100" t="str">
            <v>04 93 13 66 00</v>
          </cell>
          <cell r="M100" t="str">
            <v>] 1974 - 1988 ]</v>
          </cell>
          <cell r="N100" t="str">
            <v>gaz</v>
          </cell>
          <cell r="O100">
            <v>4276</v>
          </cell>
          <cell r="P100">
            <v>0</v>
          </cell>
          <cell r="Q100">
            <v>1350</v>
          </cell>
          <cell r="R100">
            <v>0</v>
          </cell>
          <cell r="S100">
            <v>1171</v>
          </cell>
          <cell r="T100">
            <v>445289</v>
          </cell>
          <cell r="U100">
            <v>29392</v>
          </cell>
          <cell r="V100">
            <v>748807</v>
          </cell>
          <cell r="W100">
            <v>29709</v>
          </cell>
        </row>
        <row r="101">
          <cell r="A101">
            <v>74</v>
          </cell>
          <cell r="B101">
            <v>2002</v>
          </cell>
          <cell r="C101" t="str">
            <v>Francis de Croisset</v>
          </cell>
          <cell r="D101" t="str">
            <v>Enseignement</v>
          </cell>
          <cell r="E101" t="str">
            <v>Lycée</v>
          </cell>
          <cell r="F101" t="str">
            <v xml:space="preserve">10 av. Francis de Croisset </v>
          </cell>
          <cell r="G101">
            <v>6130</v>
          </cell>
          <cell r="H101" t="str">
            <v>Grasse</v>
          </cell>
          <cell r="I101" t="str">
            <v>04 93 36 13 80</v>
          </cell>
          <cell r="K101" t="str">
            <v>Régine Meistermann</v>
          </cell>
          <cell r="L101" t="str">
            <v>Mr Seassau</v>
          </cell>
          <cell r="M101" t="str">
            <v>Après 2000</v>
          </cell>
          <cell r="N101" t="str">
            <v>gaz</v>
          </cell>
          <cell r="O101">
            <v>15142</v>
          </cell>
          <cell r="P101">
            <v>0</v>
          </cell>
          <cell r="Q101">
            <v>592</v>
          </cell>
          <cell r="R101">
            <v>0</v>
          </cell>
          <cell r="S101">
            <v>1321</v>
          </cell>
          <cell r="T101">
            <v>258790</v>
          </cell>
          <cell r="U101">
            <v>23918</v>
          </cell>
          <cell r="V101">
            <v>893747</v>
          </cell>
          <cell r="W101">
            <v>32684</v>
          </cell>
        </row>
        <row r="102">
          <cell r="A102">
            <v>75</v>
          </cell>
          <cell r="B102">
            <v>2002</v>
          </cell>
          <cell r="C102" t="str">
            <v>Alexis de Tocqueville</v>
          </cell>
          <cell r="D102" t="str">
            <v>Enseignement</v>
          </cell>
          <cell r="E102" t="str">
            <v>Lycée</v>
          </cell>
          <cell r="F102" t="str">
            <v xml:space="preserve">22 ch. de l'Orme </v>
          </cell>
          <cell r="G102">
            <v>6130</v>
          </cell>
          <cell r="H102" t="str">
            <v>Grasse</v>
          </cell>
          <cell r="I102" t="str">
            <v>04 93 09 80 92</v>
          </cell>
          <cell r="K102" t="str">
            <v>Mme Gasnot</v>
          </cell>
          <cell r="L102" t="str">
            <v>Mr Hougue</v>
          </cell>
          <cell r="M102" t="str">
            <v>] 1988 - 2000 ]</v>
          </cell>
          <cell r="N102" t="str">
            <v>gaz</v>
          </cell>
          <cell r="O102">
            <v>12493</v>
          </cell>
          <cell r="P102">
            <v>0</v>
          </cell>
          <cell r="Q102">
            <v>946</v>
          </cell>
          <cell r="R102">
            <v>0</v>
          </cell>
          <cell r="S102">
            <v>1321</v>
          </cell>
          <cell r="T102">
            <v>272821</v>
          </cell>
          <cell r="U102">
            <v>28101</v>
          </cell>
          <cell r="V102">
            <v>661625</v>
          </cell>
          <cell r="W102">
            <v>23819</v>
          </cell>
        </row>
        <row r="103">
          <cell r="A103">
            <v>76</v>
          </cell>
          <cell r="B103">
            <v>2002</v>
          </cell>
          <cell r="C103" t="str">
            <v>Jacques Audiberty</v>
          </cell>
          <cell r="D103" t="str">
            <v>Enseignement</v>
          </cell>
          <cell r="E103" t="str">
            <v>Lycée</v>
          </cell>
          <cell r="F103" t="str">
            <v xml:space="preserve">Bd Wilson </v>
          </cell>
          <cell r="G103">
            <v>6600</v>
          </cell>
          <cell r="H103" t="str">
            <v>Antibes</v>
          </cell>
          <cell r="I103" t="str">
            <v>04 92 93 31 31</v>
          </cell>
          <cell r="M103" t="str">
            <v>Avant 1974</v>
          </cell>
          <cell r="N103" t="str">
            <v>gaz</v>
          </cell>
          <cell r="O103">
            <v>18212</v>
          </cell>
          <cell r="P103">
            <v>0</v>
          </cell>
          <cell r="Q103">
            <v>1612</v>
          </cell>
          <cell r="R103">
            <v>0</v>
          </cell>
          <cell r="S103">
            <v>1258</v>
          </cell>
          <cell r="T103">
            <v>432454</v>
          </cell>
          <cell r="U103">
            <v>36551</v>
          </cell>
          <cell r="V103">
            <v>948725</v>
          </cell>
          <cell r="W103">
            <v>34130</v>
          </cell>
          <cell r="X103">
            <v>16830</v>
          </cell>
          <cell r="Y103">
            <v>675</v>
          </cell>
        </row>
        <row r="104">
          <cell r="A104">
            <v>77</v>
          </cell>
          <cell r="B104">
            <v>2002</v>
          </cell>
          <cell r="C104" t="str">
            <v>St Claude industriel</v>
          </cell>
          <cell r="D104" t="str">
            <v>Enseignement</v>
          </cell>
          <cell r="E104" t="str">
            <v>Lycée</v>
          </cell>
          <cell r="F104" t="str">
            <v xml:space="preserve">51 ch. des Capucins </v>
          </cell>
          <cell r="G104">
            <v>6130</v>
          </cell>
          <cell r="H104" t="str">
            <v>Grasse</v>
          </cell>
          <cell r="I104" t="str">
            <v>04 93 70 95 38</v>
          </cell>
          <cell r="M104" t="str">
            <v>Avant 1974</v>
          </cell>
          <cell r="N104" t="str">
            <v>gaz</v>
          </cell>
          <cell r="O104">
            <v>7815</v>
          </cell>
          <cell r="P104">
            <v>0</v>
          </cell>
          <cell r="Q104">
            <v>487</v>
          </cell>
          <cell r="R104">
            <v>0</v>
          </cell>
          <cell r="S104">
            <v>1321</v>
          </cell>
          <cell r="T104">
            <v>523345</v>
          </cell>
          <cell r="U104">
            <v>50010</v>
          </cell>
          <cell r="V104">
            <v>591190</v>
          </cell>
          <cell r="W104">
            <v>22642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3"/>
    </sheetNames>
    <sheetDataSet>
      <sheetData sheetId="0" refreshError="1">
        <row r="4">
          <cell r="A4" t="str">
            <v>#id</v>
          </cell>
          <cell r="B4" t="str">
            <v>annee</v>
          </cell>
          <cell r="C4" t="str">
            <v>batiment</v>
          </cell>
          <cell r="D4" t="str">
            <v>domaine</v>
          </cell>
          <cell r="E4" t="str">
            <v>type</v>
          </cell>
          <cell r="F4" t="str">
            <v>adresse</v>
          </cell>
          <cell r="G4" t="str">
            <v>cp</v>
          </cell>
          <cell r="H4" t="str">
            <v>ville</v>
          </cell>
          <cell r="I4" t="str">
            <v>tel</v>
          </cell>
          <cell r="J4" t="str">
            <v>fax</v>
          </cell>
          <cell r="K4" t="str">
            <v>direction</v>
          </cell>
          <cell r="L4" t="str">
            <v>gestionnaire</v>
          </cell>
          <cell r="M4" t="str">
            <v>annee constr</v>
          </cell>
          <cell r="N4" t="str">
            <v>chauffage principal</v>
          </cell>
          <cell r="O4" t="str">
            <v>surf chauffée m²</v>
          </cell>
          <cell r="P4" t="str">
            <v>surface climatisée m²</v>
          </cell>
          <cell r="Q4" t="str">
            <v>nb occupants</v>
          </cell>
          <cell r="R4" t="str">
            <v>nb_visiteurs</v>
          </cell>
          <cell r="S4" t="str">
            <v>DJU</v>
          </cell>
          <cell r="T4" t="str">
            <v>electricité KWh/an</v>
          </cell>
          <cell r="U4" t="str">
            <v>prix EUR/an</v>
          </cell>
          <cell r="V4" t="str">
            <v>gaz KWh/an</v>
          </cell>
          <cell r="W4" t="str">
            <v>prix EUR/an</v>
          </cell>
          <cell r="X4" t="str">
            <v>fioul KWh/an</v>
          </cell>
          <cell r="Y4" t="str">
            <v>prix EUR/an</v>
          </cell>
          <cell r="Z4" t="str">
            <v>propane KWh/an</v>
          </cell>
          <cell r="AA4" t="str">
            <v>prix EUR/an</v>
          </cell>
          <cell r="AB4" t="str">
            <v>chauffage urbain KWh/an</v>
          </cell>
          <cell r="AC4" t="str">
            <v>prix EUR/an</v>
          </cell>
          <cell r="AD4" t="str">
            <v>bois KWh/an</v>
          </cell>
          <cell r="AE4" t="str">
            <v>prix EUR/an</v>
          </cell>
          <cell r="AF4" t="str">
            <v>autres sources KWh/an</v>
          </cell>
          <cell r="AG4" t="str">
            <v>prix EUR/an</v>
          </cell>
        </row>
        <row r="5">
          <cell r="A5">
            <v>2</v>
          </cell>
          <cell r="B5">
            <v>2003</v>
          </cell>
          <cell r="C5" t="str">
            <v>Au Savel</v>
          </cell>
          <cell r="D5" t="str">
            <v>Santé</v>
          </cell>
          <cell r="E5" t="str">
            <v>Maison de retraite</v>
          </cell>
          <cell r="F5" t="str">
            <v xml:space="preserve">459, route de Berre </v>
          </cell>
          <cell r="G5">
            <v>6390</v>
          </cell>
          <cell r="H5" t="str">
            <v>CONTES</v>
          </cell>
          <cell r="I5" t="str">
            <v>04 93 91 66 70</v>
          </cell>
          <cell r="J5" t="str">
            <v>04 93 79 11 34</v>
          </cell>
          <cell r="K5" t="str">
            <v>M MOLFESE</v>
          </cell>
          <cell r="L5" t="str">
            <v>M MINOT</v>
          </cell>
          <cell r="M5" t="str">
            <v>Avant 1974</v>
          </cell>
          <cell r="N5" t="str">
            <v>gaz</v>
          </cell>
          <cell r="O5">
            <v>7873</v>
          </cell>
          <cell r="P5">
            <v>0</v>
          </cell>
          <cell r="Q5">
            <v>187</v>
          </cell>
          <cell r="R5">
            <v>0</v>
          </cell>
          <cell r="S5">
            <v>1610</v>
          </cell>
          <cell r="T5">
            <v>531457</v>
          </cell>
          <cell r="U5">
            <v>42169</v>
          </cell>
          <cell r="V5">
            <v>1122696</v>
          </cell>
          <cell r="W5">
            <v>41106</v>
          </cell>
          <cell r="X5">
            <v>48510</v>
          </cell>
          <cell r="Y5">
            <v>2155</v>
          </cell>
          <cell r="Z5">
            <v>145099</v>
          </cell>
          <cell r="AA5">
            <v>7655</v>
          </cell>
        </row>
        <row r="6">
          <cell r="A6">
            <v>7</v>
          </cell>
          <cell r="B6">
            <v>2003</v>
          </cell>
          <cell r="C6" t="str">
            <v>Le Touzé</v>
          </cell>
          <cell r="D6" t="str">
            <v>Santé</v>
          </cell>
          <cell r="E6" t="str">
            <v>Maison de retraite</v>
          </cell>
          <cell r="F6" t="str">
            <v xml:space="preserve">Avenue de France </v>
          </cell>
          <cell r="G6">
            <v>6430</v>
          </cell>
          <cell r="H6" t="str">
            <v>LA BRIGUE</v>
          </cell>
          <cell r="I6" t="str">
            <v>04 93 04 99 50</v>
          </cell>
          <cell r="J6" t="str">
            <v>04 93 04 99 51</v>
          </cell>
          <cell r="K6" t="str">
            <v>Mme DECHAME</v>
          </cell>
          <cell r="L6" t="str">
            <v>M M'MADI</v>
          </cell>
          <cell r="M6" t="str">
            <v>] 1988 - 2000 ]</v>
          </cell>
          <cell r="N6" t="str">
            <v>propane</v>
          </cell>
          <cell r="O6">
            <v>1808</v>
          </cell>
          <cell r="P6">
            <v>0</v>
          </cell>
          <cell r="Q6">
            <v>42</v>
          </cell>
          <cell r="R6">
            <v>0</v>
          </cell>
          <cell r="S6">
            <v>2212</v>
          </cell>
          <cell r="T6">
            <v>191689</v>
          </cell>
          <cell r="U6">
            <v>12401</v>
          </cell>
          <cell r="Z6">
            <v>387890</v>
          </cell>
          <cell r="AA6">
            <v>20042</v>
          </cell>
        </row>
        <row r="7">
          <cell r="A7">
            <v>8</v>
          </cell>
          <cell r="B7">
            <v>2003</v>
          </cell>
          <cell r="C7" t="str">
            <v>Cantazur</v>
          </cell>
          <cell r="D7" t="str">
            <v>Santé</v>
          </cell>
          <cell r="E7" t="str">
            <v>Maison de retraite</v>
          </cell>
          <cell r="F7" t="str">
            <v xml:space="preserve">5, ch des Marguerites </v>
          </cell>
          <cell r="G7">
            <v>6800</v>
          </cell>
          <cell r="H7" t="str">
            <v>CAGNES/MER</v>
          </cell>
          <cell r="I7" t="str">
            <v>04 92 12 69 00</v>
          </cell>
          <cell r="J7" t="str">
            <v>04 92 12 69 01</v>
          </cell>
          <cell r="K7" t="str">
            <v>M Akermann</v>
          </cell>
          <cell r="L7" t="str">
            <v>M BRAMI</v>
          </cell>
          <cell r="M7" t="str">
            <v>] 1988 - 2000 ]</v>
          </cell>
          <cell r="N7" t="str">
            <v>gaz</v>
          </cell>
          <cell r="O7">
            <v>6500</v>
          </cell>
          <cell r="P7">
            <v>0</v>
          </cell>
          <cell r="Q7">
            <v>83</v>
          </cell>
          <cell r="R7">
            <v>0</v>
          </cell>
          <cell r="S7">
            <v>1308</v>
          </cell>
          <cell r="T7">
            <v>285864</v>
          </cell>
          <cell r="U7">
            <v>24106</v>
          </cell>
          <cell r="V7">
            <v>420942</v>
          </cell>
          <cell r="W7">
            <v>15424</v>
          </cell>
        </row>
        <row r="8">
          <cell r="A8">
            <v>10</v>
          </cell>
          <cell r="B8">
            <v>2003</v>
          </cell>
          <cell r="C8" t="str">
            <v>Centre Long Séjour</v>
          </cell>
          <cell r="D8" t="str">
            <v>Santé</v>
          </cell>
          <cell r="E8" t="str">
            <v>Maison de retraite</v>
          </cell>
          <cell r="F8" t="str">
            <v xml:space="preserve">Place St ROCH </v>
          </cell>
          <cell r="G8">
            <v>6227</v>
          </cell>
          <cell r="H8" t="str">
            <v>VALLAURIS</v>
          </cell>
          <cell r="I8" t="str">
            <v>04 93 64 72 00</v>
          </cell>
          <cell r="J8" t="str">
            <v>04 93 64 72 01</v>
          </cell>
          <cell r="K8" t="str">
            <v>M DELANGRE</v>
          </cell>
          <cell r="L8" t="str">
            <v>M SARFATI</v>
          </cell>
          <cell r="M8" t="str">
            <v>Avant 1974</v>
          </cell>
          <cell r="N8" t="str">
            <v>gaz</v>
          </cell>
          <cell r="O8">
            <v>12000</v>
          </cell>
          <cell r="P8">
            <v>600</v>
          </cell>
          <cell r="Q8">
            <v>233</v>
          </cell>
          <cell r="R8">
            <v>30</v>
          </cell>
          <cell r="S8">
            <v>1532</v>
          </cell>
          <cell r="T8">
            <v>719327</v>
          </cell>
          <cell r="U8">
            <v>54032</v>
          </cell>
          <cell r="V8">
            <v>1336216</v>
          </cell>
          <cell r="W8">
            <v>45258</v>
          </cell>
          <cell r="X8">
            <v>29700</v>
          </cell>
          <cell r="Y8">
            <v>1200</v>
          </cell>
        </row>
        <row r="9">
          <cell r="A9">
            <v>15</v>
          </cell>
          <cell r="B9">
            <v>2003</v>
          </cell>
          <cell r="C9" t="str">
            <v>Sainte Croix</v>
          </cell>
          <cell r="D9" t="str">
            <v>Santé</v>
          </cell>
          <cell r="E9" t="str">
            <v>Maison de retraite</v>
          </cell>
          <cell r="F9" t="str">
            <v xml:space="preserve">le pivol </v>
          </cell>
          <cell r="G9">
            <v>6450</v>
          </cell>
          <cell r="H9" t="str">
            <v>LANTOSQUE</v>
          </cell>
          <cell r="I9" t="str">
            <v>04 93 03 00 32</v>
          </cell>
          <cell r="J9" t="str">
            <v>04 93 03 62 00</v>
          </cell>
          <cell r="K9" t="str">
            <v>M ANCOLIO pr quanti, Mme GUIGO pr prix</v>
          </cell>
          <cell r="L9" t="str">
            <v>Mme CRUCIANI</v>
          </cell>
          <cell r="M9" t="str">
            <v>] 1974 - 1988 ]</v>
          </cell>
          <cell r="N9" t="str">
            <v>fioul</v>
          </cell>
          <cell r="O9">
            <v>1148</v>
          </cell>
          <cell r="P9">
            <v>0</v>
          </cell>
          <cell r="Q9">
            <v>40</v>
          </cell>
          <cell r="R9">
            <v>20</v>
          </cell>
          <cell r="S9">
            <v>2268</v>
          </cell>
          <cell r="T9">
            <v>147386</v>
          </cell>
          <cell r="U9">
            <v>13952</v>
          </cell>
          <cell r="X9">
            <v>277200</v>
          </cell>
          <cell r="Y9">
            <v>6552</v>
          </cell>
        </row>
        <row r="10">
          <cell r="A10">
            <v>16</v>
          </cell>
          <cell r="B10">
            <v>2003</v>
          </cell>
          <cell r="C10" t="str">
            <v>Le temps des Cerises</v>
          </cell>
          <cell r="D10" t="str">
            <v>Santé</v>
          </cell>
          <cell r="E10" t="str">
            <v>Maison de retraite</v>
          </cell>
          <cell r="F10" t="str">
            <v xml:space="preserve">Quartier St Joseph </v>
          </cell>
          <cell r="G10">
            <v>6540</v>
          </cell>
          <cell r="H10" t="str">
            <v>SAORGE</v>
          </cell>
          <cell r="I10" t="str">
            <v>04 93 04 54 60</v>
          </cell>
          <cell r="K10" t="str">
            <v>Mme REY</v>
          </cell>
          <cell r="L10" t="str">
            <v>M M'MADI</v>
          </cell>
          <cell r="M10" t="str">
            <v>] 1988 - 2000 ]</v>
          </cell>
          <cell r="N10" t="str">
            <v>fioul</v>
          </cell>
          <cell r="O10">
            <v>3100</v>
          </cell>
          <cell r="P10">
            <v>0</v>
          </cell>
          <cell r="Q10">
            <v>110</v>
          </cell>
          <cell r="R10">
            <v>15</v>
          </cell>
          <cell r="S10">
            <v>1999</v>
          </cell>
          <cell r="T10">
            <v>198556</v>
          </cell>
          <cell r="U10">
            <v>12957</v>
          </cell>
          <cell r="X10">
            <v>508860</v>
          </cell>
          <cell r="Y10">
            <v>17100</v>
          </cell>
          <cell r="Z10">
            <v>21943</v>
          </cell>
          <cell r="AA10">
            <v>1200</v>
          </cell>
        </row>
        <row r="11">
          <cell r="A11">
            <v>25</v>
          </cell>
          <cell r="B11">
            <v>2003</v>
          </cell>
          <cell r="C11" t="str">
            <v>LA SOFIETA</v>
          </cell>
          <cell r="D11" t="str">
            <v>Santé</v>
          </cell>
          <cell r="E11" t="str">
            <v>Maison de retraite</v>
          </cell>
          <cell r="F11" t="str">
            <v xml:space="preserve">Bd Edouard VII </v>
          </cell>
          <cell r="G11">
            <v>6230</v>
          </cell>
          <cell r="H11" t="str">
            <v>VILLEFRANCHE/MER</v>
          </cell>
          <cell r="I11" t="str">
            <v>04 93 01 17 00</v>
          </cell>
          <cell r="J11" t="str">
            <v>04 93 01 33 48</v>
          </cell>
          <cell r="K11" t="str">
            <v>Mme Mirela</v>
          </cell>
          <cell r="L11" t="str">
            <v>M ELDERT</v>
          </cell>
          <cell r="M11" t="str">
            <v>] 1988 - 2000 ]</v>
          </cell>
          <cell r="N11" t="str">
            <v>gaz</v>
          </cell>
          <cell r="O11">
            <v>5194</v>
          </cell>
          <cell r="P11">
            <v>150</v>
          </cell>
          <cell r="Q11">
            <v>121</v>
          </cell>
          <cell r="R11">
            <v>15</v>
          </cell>
          <cell r="S11">
            <v>1308</v>
          </cell>
          <cell r="T11">
            <v>695711</v>
          </cell>
          <cell r="U11">
            <v>53024</v>
          </cell>
          <cell r="V11">
            <v>876602</v>
          </cell>
          <cell r="W11">
            <v>30739</v>
          </cell>
        </row>
        <row r="12">
          <cell r="A12">
            <v>26</v>
          </cell>
          <cell r="B12">
            <v>2003</v>
          </cell>
          <cell r="C12" t="str">
            <v>L'ESCALINADA</v>
          </cell>
          <cell r="D12" t="str">
            <v>Santé</v>
          </cell>
          <cell r="E12" t="str">
            <v>Maison de retraite</v>
          </cell>
          <cell r="F12" t="str">
            <v xml:space="preserve">23 av Victor Cauvin </v>
          </cell>
          <cell r="G12">
            <v>6230</v>
          </cell>
          <cell r="H12" t="str">
            <v>VILLEFRANCHE/MER</v>
          </cell>
          <cell r="I12" t="str">
            <v>04 93 01 17 00</v>
          </cell>
          <cell r="J12" t="str">
            <v>04 93 01 33 48</v>
          </cell>
          <cell r="K12" t="str">
            <v>Mme Mirela</v>
          </cell>
          <cell r="L12" t="str">
            <v>M ELDERT</v>
          </cell>
          <cell r="M12" t="str">
            <v>Avant 1974</v>
          </cell>
          <cell r="N12" t="str">
            <v>gaz</v>
          </cell>
          <cell r="O12">
            <v>3436</v>
          </cell>
          <cell r="P12">
            <v>0</v>
          </cell>
          <cell r="Q12">
            <v>104</v>
          </cell>
          <cell r="R12">
            <v>15</v>
          </cell>
          <cell r="S12">
            <v>1308</v>
          </cell>
          <cell r="T12">
            <v>266235</v>
          </cell>
          <cell r="U12">
            <v>23487</v>
          </cell>
          <cell r="V12">
            <v>471910</v>
          </cell>
          <cell r="W12">
            <v>16885</v>
          </cell>
        </row>
        <row r="13">
          <cell r="A13">
            <v>12</v>
          </cell>
          <cell r="B13">
            <v>2003</v>
          </cell>
          <cell r="C13" t="str">
            <v>La Roudoule</v>
          </cell>
          <cell r="D13" t="str">
            <v>Santé</v>
          </cell>
          <cell r="E13" t="str">
            <v>Hôpital</v>
          </cell>
          <cell r="F13" t="str">
            <v xml:space="preserve">quartier de la condamine </v>
          </cell>
          <cell r="G13">
            <v>6260</v>
          </cell>
          <cell r="H13" t="str">
            <v>PUGET-THENIERS</v>
          </cell>
          <cell r="I13" t="str">
            <v>04 93 05 32 76</v>
          </cell>
          <cell r="J13" t="str">
            <v>04 93 05 00 44</v>
          </cell>
          <cell r="K13" t="str">
            <v>Mme ALBANO</v>
          </cell>
          <cell r="L13" t="str">
            <v>M Pinson Jean-Christophe</v>
          </cell>
          <cell r="M13" t="str">
            <v>Avant 1974</v>
          </cell>
          <cell r="N13" t="str">
            <v>fioul</v>
          </cell>
          <cell r="O13">
            <v>9360</v>
          </cell>
          <cell r="P13">
            <v>0</v>
          </cell>
          <cell r="Q13">
            <v>167</v>
          </cell>
          <cell r="R13">
            <v>0</v>
          </cell>
          <cell r="S13">
            <v>2100</v>
          </cell>
          <cell r="T13">
            <v>649810</v>
          </cell>
          <cell r="U13">
            <v>47365</v>
          </cell>
          <cell r="X13">
            <v>988020</v>
          </cell>
          <cell r="Y13">
            <v>37873</v>
          </cell>
        </row>
        <row r="14">
          <cell r="A14">
            <v>17</v>
          </cell>
          <cell r="B14">
            <v>2003</v>
          </cell>
          <cell r="C14" t="str">
            <v>St ANTOINE</v>
          </cell>
          <cell r="D14" t="str">
            <v>Santé</v>
          </cell>
          <cell r="E14" t="str">
            <v>Hôpital</v>
          </cell>
          <cell r="F14" t="str">
            <v xml:space="preserve">Avenue Saravalle </v>
          </cell>
          <cell r="G14">
            <v>6450</v>
          </cell>
          <cell r="H14" t="str">
            <v>St MARTIN VESUBIE</v>
          </cell>
          <cell r="I14" t="str">
            <v>04 93 03 20 09</v>
          </cell>
          <cell r="J14" t="str">
            <v>04 93 03 29 69</v>
          </cell>
          <cell r="K14" t="str">
            <v>INGIGLIARDI + Mme Millo+Mme Franquelin</v>
          </cell>
          <cell r="L14" t="str">
            <v>M MADDALENA</v>
          </cell>
          <cell r="M14" t="str">
            <v>Avant 1974</v>
          </cell>
          <cell r="N14" t="str">
            <v>fioul</v>
          </cell>
          <cell r="O14">
            <v>1816</v>
          </cell>
          <cell r="P14">
            <v>0</v>
          </cell>
          <cell r="Q14">
            <v>51</v>
          </cell>
          <cell r="R14">
            <v>150</v>
          </cell>
          <cell r="S14">
            <v>2403</v>
          </cell>
          <cell r="T14">
            <v>133210</v>
          </cell>
          <cell r="U14">
            <v>12658</v>
          </cell>
          <cell r="X14">
            <v>308880</v>
          </cell>
          <cell r="Y14">
            <v>12500</v>
          </cell>
          <cell r="Z14">
            <v>75917</v>
          </cell>
          <cell r="AA14">
            <v>6069</v>
          </cell>
        </row>
        <row r="15">
          <cell r="A15">
            <v>18</v>
          </cell>
          <cell r="B15">
            <v>2003</v>
          </cell>
          <cell r="C15" t="str">
            <v>St MAUR</v>
          </cell>
          <cell r="D15" t="str">
            <v>Santé</v>
          </cell>
          <cell r="E15" t="str">
            <v>Hôpital</v>
          </cell>
          <cell r="F15" t="str">
            <v xml:space="preserve">3 rue DROITE </v>
          </cell>
          <cell r="G15">
            <v>6660</v>
          </cell>
          <cell r="H15" t="str">
            <v>St ETIENNE DE TINEE</v>
          </cell>
          <cell r="I15" t="str">
            <v>04 93 23 28 28</v>
          </cell>
          <cell r="J15" t="str">
            <v>04 93 23 28 20</v>
          </cell>
          <cell r="K15" t="str">
            <v>M RAPUC</v>
          </cell>
          <cell r="L15" t="str">
            <v>M NAASZ</v>
          </cell>
          <cell r="M15" t="str">
            <v>Avant 1974</v>
          </cell>
          <cell r="N15" t="str">
            <v>fioul</v>
          </cell>
          <cell r="O15">
            <v>2750</v>
          </cell>
          <cell r="P15">
            <v>0</v>
          </cell>
          <cell r="Q15">
            <v>80</v>
          </cell>
          <cell r="R15">
            <v>0</v>
          </cell>
          <cell r="S15">
            <v>3500</v>
          </cell>
          <cell r="T15">
            <v>195070</v>
          </cell>
          <cell r="U15">
            <v>17755</v>
          </cell>
          <cell r="X15">
            <v>800910</v>
          </cell>
          <cell r="Y15">
            <v>31819</v>
          </cell>
          <cell r="Z15">
            <v>28793</v>
          </cell>
          <cell r="AA15">
            <v>2607</v>
          </cell>
        </row>
        <row r="16">
          <cell r="A16">
            <v>19</v>
          </cell>
          <cell r="B16">
            <v>2003</v>
          </cell>
          <cell r="C16" t="str">
            <v>St LAZARE</v>
          </cell>
          <cell r="D16" t="str">
            <v>Santé</v>
          </cell>
          <cell r="E16" t="str">
            <v>Hôpital</v>
          </cell>
          <cell r="F16" t="str">
            <v xml:space="preserve">Quartier Speggi </v>
          </cell>
          <cell r="G16">
            <v>6430</v>
          </cell>
          <cell r="H16" t="str">
            <v>TENDE</v>
          </cell>
          <cell r="I16" t="str">
            <v>04 93 04 62 27</v>
          </cell>
          <cell r="J16" t="str">
            <v>04 93 04 87 87</v>
          </cell>
          <cell r="K16" t="str">
            <v>M REYNAUD</v>
          </cell>
          <cell r="L16" t="str">
            <v>Mme FOURNEL</v>
          </cell>
          <cell r="M16" t="str">
            <v>] 1988 - 2000 ]</v>
          </cell>
          <cell r="N16" t="str">
            <v>electricité</v>
          </cell>
          <cell r="O16">
            <v>4180</v>
          </cell>
          <cell r="P16">
            <v>0</v>
          </cell>
          <cell r="Q16">
            <v>78</v>
          </cell>
          <cell r="R16">
            <v>0</v>
          </cell>
          <cell r="S16">
            <v>2212</v>
          </cell>
          <cell r="T16">
            <v>741355</v>
          </cell>
          <cell r="U16">
            <v>61583</v>
          </cell>
          <cell r="X16">
            <v>39600</v>
          </cell>
          <cell r="Y16">
            <v>1564</v>
          </cell>
          <cell r="Z16">
            <v>28187</v>
          </cell>
          <cell r="AA16">
            <v>2013</v>
          </cell>
        </row>
        <row r="17">
          <cell r="A17">
            <v>5</v>
          </cell>
          <cell r="B17">
            <v>2003</v>
          </cell>
          <cell r="C17" t="str">
            <v>CH Cannes</v>
          </cell>
          <cell r="D17" t="str">
            <v>Santé</v>
          </cell>
          <cell r="E17" t="str">
            <v>Centre hospitalier</v>
          </cell>
          <cell r="F17" t="str">
            <v xml:space="preserve">15 avenue des BROUSSAILLES </v>
          </cell>
          <cell r="G17">
            <v>6401</v>
          </cell>
          <cell r="H17" t="str">
            <v>CANNES</v>
          </cell>
          <cell r="I17" t="str">
            <v>04 93 69 70 22</v>
          </cell>
          <cell r="J17" t="str">
            <v>04 93 69 75 92</v>
          </cell>
          <cell r="K17" t="str">
            <v>M TORRES</v>
          </cell>
          <cell r="L17" t="str">
            <v>M ARNAUD</v>
          </cell>
          <cell r="M17" t="str">
            <v>Avant 1974</v>
          </cell>
          <cell r="N17" t="str">
            <v>gaz</v>
          </cell>
          <cell r="O17">
            <v>45564</v>
          </cell>
          <cell r="P17">
            <v>5000</v>
          </cell>
          <cell r="Q17">
            <v>800</v>
          </cell>
          <cell r="R17">
            <v>0</v>
          </cell>
          <cell r="S17">
            <v>1532</v>
          </cell>
          <cell r="T17">
            <v>5330000</v>
          </cell>
          <cell r="U17">
            <v>314400</v>
          </cell>
          <cell r="V17">
            <v>5422500</v>
          </cell>
          <cell r="W17">
            <v>506990</v>
          </cell>
        </row>
        <row r="18">
          <cell r="A18">
            <v>20</v>
          </cell>
          <cell r="B18">
            <v>2003</v>
          </cell>
          <cell r="C18" t="str">
            <v>CIMIEZ</v>
          </cell>
          <cell r="D18" t="str">
            <v>Santé</v>
          </cell>
          <cell r="E18" t="str">
            <v>Centre hospitalier</v>
          </cell>
          <cell r="F18" t="str">
            <v xml:space="preserve">Avenue Reine Victoria </v>
          </cell>
          <cell r="G18">
            <v>6003</v>
          </cell>
          <cell r="H18" t="str">
            <v>NICE</v>
          </cell>
          <cell r="I18" t="str">
            <v>04 92 03 45 53</v>
          </cell>
          <cell r="J18" t="str">
            <v>04 92 03 45 56</v>
          </cell>
          <cell r="K18" t="str">
            <v>M WAUTHY</v>
          </cell>
          <cell r="L18" t="str">
            <v>Mme VERLAQUE</v>
          </cell>
          <cell r="M18" t="str">
            <v>Avant 1974</v>
          </cell>
          <cell r="N18" t="str">
            <v>gaz</v>
          </cell>
          <cell r="O18">
            <v>25824</v>
          </cell>
          <cell r="P18">
            <v>8200</v>
          </cell>
          <cell r="Q18">
            <v>300</v>
          </cell>
          <cell r="R18">
            <v>0</v>
          </cell>
          <cell r="S18">
            <v>1308</v>
          </cell>
          <cell r="T18">
            <v>2343800</v>
          </cell>
          <cell r="U18">
            <v>109688</v>
          </cell>
          <cell r="V18">
            <v>3182950</v>
          </cell>
          <cell r="W18">
            <v>102638</v>
          </cell>
        </row>
        <row r="19">
          <cell r="A19">
            <v>21</v>
          </cell>
          <cell r="B19">
            <v>2003</v>
          </cell>
          <cell r="C19" t="str">
            <v>PASTEUR</v>
          </cell>
          <cell r="D19" t="str">
            <v>Santé</v>
          </cell>
          <cell r="E19" t="str">
            <v>Centre hospitalier</v>
          </cell>
          <cell r="F19" t="str">
            <v xml:space="preserve">30 av Voie Romaine </v>
          </cell>
          <cell r="G19">
            <v>6000</v>
          </cell>
          <cell r="H19" t="str">
            <v>NICE</v>
          </cell>
          <cell r="I19" t="str">
            <v>04 92 03 43 11</v>
          </cell>
          <cell r="J19" t="str">
            <v>04 92 03 43 13</v>
          </cell>
          <cell r="K19" t="str">
            <v>M LECOQ</v>
          </cell>
          <cell r="L19" t="str">
            <v>Melle BAUD</v>
          </cell>
          <cell r="M19" t="str">
            <v>Avant 1974</v>
          </cell>
          <cell r="N19" t="str">
            <v>chauffage urbain</v>
          </cell>
          <cell r="O19">
            <v>70102</v>
          </cell>
          <cell r="P19">
            <v>30000</v>
          </cell>
          <cell r="Q19">
            <v>546</v>
          </cell>
          <cell r="R19">
            <v>0</v>
          </cell>
          <cell r="S19">
            <v>1308</v>
          </cell>
          <cell r="T19">
            <v>6747274</v>
          </cell>
          <cell r="U19">
            <v>389526</v>
          </cell>
          <cell r="AB19">
            <v>12560610</v>
          </cell>
          <cell r="AC19">
            <v>539672</v>
          </cell>
        </row>
        <row r="20">
          <cell r="A20">
            <v>22</v>
          </cell>
          <cell r="B20">
            <v>2003</v>
          </cell>
          <cell r="C20" t="str">
            <v>St ROCH</v>
          </cell>
          <cell r="D20" t="str">
            <v>Santé</v>
          </cell>
          <cell r="E20" t="str">
            <v>Centre hospitalier</v>
          </cell>
          <cell r="F20" t="str">
            <v xml:space="preserve">5 rue DEVOLUY </v>
          </cell>
          <cell r="G20">
            <v>6000</v>
          </cell>
          <cell r="H20" t="str">
            <v>NICE</v>
          </cell>
          <cell r="I20" t="str">
            <v>04 92 03 43 11</v>
          </cell>
          <cell r="J20" t="str">
            <v>04 92 03 43 13</v>
          </cell>
          <cell r="K20" t="str">
            <v>M LECOQ</v>
          </cell>
          <cell r="L20" t="str">
            <v>M BAUD</v>
          </cell>
          <cell r="M20" t="str">
            <v>Avant 1974</v>
          </cell>
          <cell r="N20" t="str">
            <v>gaz</v>
          </cell>
          <cell r="O20">
            <v>34215</v>
          </cell>
          <cell r="P20">
            <v>15000</v>
          </cell>
          <cell r="Q20">
            <v>169</v>
          </cell>
          <cell r="R20">
            <v>0</v>
          </cell>
          <cell r="S20">
            <v>1308</v>
          </cell>
          <cell r="T20">
            <v>5680938</v>
          </cell>
          <cell r="U20">
            <v>312006</v>
          </cell>
          <cell r="V20">
            <v>3000643</v>
          </cell>
          <cell r="W20">
            <v>96332</v>
          </cell>
        </row>
        <row r="21">
          <cell r="A21">
            <v>23</v>
          </cell>
          <cell r="B21">
            <v>2003</v>
          </cell>
          <cell r="C21" t="str">
            <v>ARCHET 1 &amp; 2</v>
          </cell>
          <cell r="D21" t="str">
            <v>Santé</v>
          </cell>
          <cell r="E21" t="str">
            <v>Centre hospitalier</v>
          </cell>
          <cell r="F21" t="str">
            <v xml:space="preserve">151 route St Antoine de Ginestière </v>
          </cell>
          <cell r="G21">
            <v>6200</v>
          </cell>
          <cell r="H21" t="str">
            <v>NICE</v>
          </cell>
          <cell r="I21" t="str">
            <v>04 92 03 45 53</v>
          </cell>
          <cell r="J21" t="str">
            <v>04 92 03 45 56</v>
          </cell>
          <cell r="K21" t="str">
            <v>M. WAUTHY</v>
          </cell>
          <cell r="L21" t="str">
            <v>M BENMANSOUR</v>
          </cell>
          <cell r="M21" t="str">
            <v>] 1974 - 1988 ]</v>
          </cell>
          <cell r="N21" t="str">
            <v>gaz</v>
          </cell>
          <cell r="O21">
            <v>75533</v>
          </cell>
          <cell r="P21">
            <v>60000</v>
          </cell>
          <cell r="Q21">
            <v>684</v>
          </cell>
          <cell r="R21">
            <v>0</v>
          </cell>
          <cell r="S21">
            <v>1308</v>
          </cell>
          <cell r="T21">
            <v>17888462</v>
          </cell>
          <cell r="U21">
            <v>777894</v>
          </cell>
          <cell r="V21">
            <v>7521008</v>
          </cell>
          <cell r="W21">
            <v>243439</v>
          </cell>
        </row>
        <row r="22">
          <cell r="A22">
            <v>27</v>
          </cell>
          <cell r="B22">
            <v>2003</v>
          </cell>
          <cell r="C22" t="str">
            <v>CH Grasse</v>
          </cell>
          <cell r="D22" t="str">
            <v>Santé</v>
          </cell>
          <cell r="E22" t="str">
            <v>Centre hospitalier</v>
          </cell>
          <cell r="F22" t="str">
            <v xml:space="preserve">Chemin de Clavary </v>
          </cell>
          <cell r="G22">
            <v>6135</v>
          </cell>
          <cell r="H22" t="str">
            <v>GRASSE</v>
          </cell>
          <cell r="I22" t="str">
            <v>04 93 09 55 55</v>
          </cell>
          <cell r="J22" t="str">
            <v>04 93 09 52 47</v>
          </cell>
          <cell r="K22" t="str">
            <v>Mme BRIKI</v>
          </cell>
          <cell r="L22" t="str">
            <v>Mme LOUIS</v>
          </cell>
          <cell r="M22" t="str">
            <v>] 1974 - 1988 ]</v>
          </cell>
          <cell r="N22" t="str">
            <v>gaz</v>
          </cell>
          <cell r="O22">
            <v>45140</v>
          </cell>
          <cell r="P22">
            <v>36742</v>
          </cell>
          <cell r="Q22">
            <v>280</v>
          </cell>
          <cell r="R22">
            <v>0</v>
          </cell>
          <cell r="S22">
            <v>1504</v>
          </cell>
          <cell r="T22">
            <v>4649060</v>
          </cell>
          <cell r="U22">
            <v>204995</v>
          </cell>
          <cell r="V22">
            <v>12902520</v>
          </cell>
          <cell r="W22">
            <v>392874</v>
          </cell>
          <cell r="X22">
            <v>698940</v>
          </cell>
          <cell r="Y22">
            <v>33470</v>
          </cell>
        </row>
        <row r="23">
          <cell r="A23">
            <v>28</v>
          </cell>
          <cell r="B23">
            <v>2003</v>
          </cell>
          <cell r="C23" t="str">
            <v>Tribunal de Grande Instance</v>
          </cell>
          <cell r="D23" t="str">
            <v>Bureaux</v>
          </cell>
          <cell r="E23" t="str">
            <v>Etat</v>
          </cell>
          <cell r="F23" t="str">
            <v xml:space="preserve">Place du Palais </v>
          </cell>
          <cell r="G23">
            <v>6000</v>
          </cell>
          <cell r="H23" t="str">
            <v>NICE</v>
          </cell>
          <cell r="I23" t="str">
            <v>04 92 17 72 17</v>
          </cell>
          <cell r="J23" t="str">
            <v>04 92 17 70 05</v>
          </cell>
          <cell r="K23" t="str">
            <v>Mme BOURGEOIS</v>
          </cell>
          <cell r="L23" t="str">
            <v>M EXPERT</v>
          </cell>
          <cell r="M23" t="str">
            <v>Avant 1974</v>
          </cell>
          <cell r="N23" t="str">
            <v>gaz</v>
          </cell>
          <cell r="O23">
            <v>10450</v>
          </cell>
          <cell r="P23">
            <v>10450</v>
          </cell>
          <cell r="Q23">
            <v>176</v>
          </cell>
          <cell r="R23">
            <v>300</v>
          </cell>
          <cell r="S23">
            <v>1308</v>
          </cell>
          <cell r="T23">
            <v>926284</v>
          </cell>
          <cell r="U23">
            <v>58140</v>
          </cell>
          <cell r="V23">
            <v>257840</v>
          </cell>
          <cell r="W23">
            <v>7822</v>
          </cell>
        </row>
        <row r="24">
          <cell r="A24">
            <v>29</v>
          </cell>
          <cell r="B24">
            <v>2003</v>
          </cell>
          <cell r="C24" t="str">
            <v>Tribunal d'Instance, Palais Rusca</v>
          </cell>
          <cell r="D24" t="str">
            <v>Bureaux</v>
          </cell>
          <cell r="E24" t="str">
            <v>Etat</v>
          </cell>
          <cell r="F24" t="str">
            <v xml:space="preserve">Place du Palais </v>
          </cell>
          <cell r="G24">
            <v>6000</v>
          </cell>
          <cell r="H24" t="str">
            <v>NICE</v>
          </cell>
          <cell r="I24" t="str">
            <v>04 92 17 72 17</v>
          </cell>
          <cell r="J24" t="str">
            <v>04 92 17 70 05</v>
          </cell>
          <cell r="K24" t="str">
            <v>Mme BOURGEOIS</v>
          </cell>
          <cell r="L24" t="str">
            <v>M EXPERT</v>
          </cell>
          <cell r="M24" t="str">
            <v>Avant 1974</v>
          </cell>
          <cell r="N24" t="str">
            <v>gaz</v>
          </cell>
          <cell r="O24">
            <v>4000</v>
          </cell>
          <cell r="P24">
            <v>4000</v>
          </cell>
          <cell r="Q24">
            <v>50</v>
          </cell>
          <cell r="R24">
            <v>200</v>
          </cell>
          <cell r="S24">
            <v>1308</v>
          </cell>
          <cell r="T24">
            <v>425602</v>
          </cell>
          <cell r="U24">
            <v>29466</v>
          </cell>
          <cell r="V24">
            <v>226418</v>
          </cell>
          <cell r="W24">
            <v>6868</v>
          </cell>
        </row>
        <row r="25">
          <cell r="A25">
            <v>30</v>
          </cell>
          <cell r="B25">
            <v>2003</v>
          </cell>
          <cell r="C25" t="str">
            <v>Palais de Justice de GRASSE</v>
          </cell>
          <cell r="D25" t="str">
            <v>Bureaux</v>
          </cell>
          <cell r="E25" t="str">
            <v>Etat</v>
          </cell>
          <cell r="F25" t="str">
            <v>37 av SEMARD BP71029</v>
          </cell>
          <cell r="G25">
            <v>6133</v>
          </cell>
          <cell r="H25" t="str">
            <v>GRASSE cedex</v>
          </cell>
          <cell r="I25" t="str">
            <v>04 92 60 71 70</v>
          </cell>
          <cell r="L25" t="str">
            <v>M PROT</v>
          </cell>
          <cell r="M25" t="str">
            <v>] 1988 - 2000 ]</v>
          </cell>
          <cell r="N25" t="str">
            <v>gaz</v>
          </cell>
          <cell r="O25">
            <v>8500</v>
          </cell>
          <cell r="P25">
            <v>6600</v>
          </cell>
          <cell r="Q25">
            <v>226</v>
          </cell>
          <cell r="R25">
            <v>300</v>
          </cell>
          <cell r="S25">
            <v>1504</v>
          </cell>
          <cell r="T25">
            <v>1514790</v>
          </cell>
          <cell r="U25">
            <v>109450</v>
          </cell>
          <cell r="V25">
            <v>653549</v>
          </cell>
          <cell r="W25">
            <v>23264</v>
          </cell>
        </row>
        <row r="26">
          <cell r="A26">
            <v>48</v>
          </cell>
          <cell r="B26">
            <v>2003</v>
          </cell>
          <cell r="C26" t="str">
            <v>Service fiscaux, DURANTE NICE</v>
          </cell>
          <cell r="D26" t="str">
            <v>Bureaux</v>
          </cell>
          <cell r="E26" t="str">
            <v>Etat</v>
          </cell>
          <cell r="F26" t="str">
            <v xml:space="preserve">3 - 5 Av DURANTE </v>
          </cell>
          <cell r="G26">
            <v>6046</v>
          </cell>
          <cell r="H26" t="str">
            <v>NICE</v>
          </cell>
          <cell r="I26" t="str">
            <v>04 93 16 63 29</v>
          </cell>
          <cell r="J26" t="str">
            <v>04 93 16 62 64</v>
          </cell>
          <cell r="K26" t="str">
            <v>M LAVIE-DERANDE</v>
          </cell>
          <cell r="L26" t="str">
            <v>M BERTIN</v>
          </cell>
          <cell r="M26" t="str">
            <v>Avant 1974</v>
          </cell>
          <cell r="N26" t="str">
            <v>gaz</v>
          </cell>
          <cell r="O26">
            <v>4854</v>
          </cell>
          <cell r="P26">
            <v>0</v>
          </cell>
          <cell r="Q26">
            <v>208</v>
          </cell>
          <cell r="R26">
            <v>0</v>
          </cell>
          <cell r="S26">
            <v>1308</v>
          </cell>
          <cell r="T26">
            <v>156157</v>
          </cell>
          <cell r="U26">
            <v>16116</v>
          </cell>
          <cell r="V26">
            <v>255761</v>
          </cell>
          <cell r="W26">
            <v>9580</v>
          </cell>
        </row>
        <row r="27">
          <cell r="A27">
            <v>49</v>
          </cell>
          <cell r="B27">
            <v>2003</v>
          </cell>
          <cell r="C27" t="str">
            <v>Service fiscaux, ANTIBES Colle</v>
          </cell>
          <cell r="D27" t="str">
            <v>Bureaux</v>
          </cell>
          <cell r="E27" t="str">
            <v>Etat</v>
          </cell>
          <cell r="F27" t="str">
            <v xml:space="preserve">40 Chemin de la Colle </v>
          </cell>
          <cell r="G27">
            <v>6600</v>
          </cell>
          <cell r="H27" t="str">
            <v>ANTIBES</v>
          </cell>
          <cell r="I27" t="str">
            <v>04 93 16 63 29</v>
          </cell>
          <cell r="J27" t="str">
            <v>04 93 16 62 64</v>
          </cell>
          <cell r="K27" t="str">
            <v>M LAVIE-DERANDE</v>
          </cell>
          <cell r="L27" t="str">
            <v>M BERTIN</v>
          </cell>
          <cell r="M27" t="str">
            <v>] 1988 - 2000 ]</v>
          </cell>
          <cell r="N27" t="str">
            <v>gaz</v>
          </cell>
          <cell r="O27">
            <v>5139</v>
          </cell>
          <cell r="P27">
            <v>0</v>
          </cell>
          <cell r="Q27">
            <v>173</v>
          </cell>
          <cell r="R27">
            <v>0</v>
          </cell>
          <cell r="S27">
            <v>1415</v>
          </cell>
          <cell r="T27">
            <v>471350</v>
          </cell>
          <cell r="U27">
            <v>34338</v>
          </cell>
          <cell r="V27">
            <v>385181</v>
          </cell>
          <cell r="W27">
            <v>14329</v>
          </cell>
        </row>
        <row r="28">
          <cell r="A28">
            <v>50</v>
          </cell>
          <cell r="B28">
            <v>2003</v>
          </cell>
          <cell r="C28" t="str">
            <v>Service fiscaux, CAGNES Paris</v>
          </cell>
          <cell r="D28" t="str">
            <v>Bureaux</v>
          </cell>
          <cell r="E28" t="str">
            <v>Etat</v>
          </cell>
          <cell r="F28" t="str">
            <v xml:space="preserve">Rue de Paris </v>
          </cell>
          <cell r="G28">
            <v>6800</v>
          </cell>
          <cell r="H28" t="str">
            <v>CAGNES/MER</v>
          </cell>
          <cell r="I28" t="str">
            <v>04 93 16 62 95?</v>
          </cell>
          <cell r="J28" t="str">
            <v>04 93 16 63 29</v>
          </cell>
          <cell r="K28" t="str">
            <v>M LAVIE-DERANDE</v>
          </cell>
          <cell r="L28" t="str">
            <v>M  BERTIN</v>
          </cell>
          <cell r="M28" t="str">
            <v>] 1974 - 1988 ]</v>
          </cell>
          <cell r="N28" t="str">
            <v>gaz</v>
          </cell>
          <cell r="O28">
            <v>1863</v>
          </cell>
          <cell r="P28">
            <v>1863</v>
          </cell>
          <cell r="Q28">
            <v>72</v>
          </cell>
          <cell r="R28">
            <v>0</v>
          </cell>
          <cell r="S28">
            <v>1308</v>
          </cell>
          <cell r="T28">
            <v>183126</v>
          </cell>
          <cell r="U28">
            <v>14577</v>
          </cell>
          <cell r="V28">
            <v>190601</v>
          </cell>
          <cell r="W28">
            <v>7031</v>
          </cell>
        </row>
        <row r="29">
          <cell r="A29">
            <v>51</v>
          </cell>
          <cell r="B29">
            <v>2003</v>
          </cell>
          <cell r="C29" t="str">
            <v>Service fiscaux, Cannes leader</v>
          </cell>
          <cell r="D29" t="str">
            <v>Bureaux</v>
          </cell>
          <cell r="E29" t="str">
            <v>Etat</v>
          </cell>
          <cell r="F29" t="str">
            <v xml:space="preserve">16 bd Leader </v>
          </cell>
          <cell r="G29">
            <v>6150</v>
          </cell>
          <cell r="H29" t="str">
            <v>Cannes</v>
          </cell>
          <cell r="I29" t="str">
            <v>04 93 16 63 29</v>
          </cell>
          <cell r="J29" t="str">
            <v>04 93 16 62 64</v>
          </cell>
          <cell r="K29" t="str">
            <v>M LAVIE-DERANDE</v>
          </cell>
          <cell r="L29" t="str">
            <v>M  BERTIN</v>
          </cell>
          <cell r="M29" t="str">
            <v>Avant 1974</v>
          </cell>
          <cell r="N29" t="str">
            <v>gaz</v>
          </cell>
          <cell r="O29">
            <v>3846</v>
          </cell>
          <cell r="P29">
            <v>3846</v>
          </cell>
          <cell r="Q29">
            <v>163</v>
          </cell>
          <cell r="R29">
            <v>0</v>
          </cell>
          <cell r="S29">
            <v>1532</v>
          </cell>
          <cell r="T29">
            <v>398927</v>
          </cell>
          <cell r="U29">
            <v>26881</v>
          </cell>
          <cell r="V29">
            <v>325657</v>
          </cell>
          <cell r="W29">
            <v>11881</v>
          </cell>
        </row>
        <row r="30">
          <cell r="A30">
            <v>52</v>
          </cell>
          <cell r="B30">
            <v>2003</v>
          </cell>
          <cell r="C30" t="str">
            <v>Service fiscaux, Grasse St Marc</v>
          </cell>
          <cell r="D30" t="str">
            <v>Bureaux</v>
          </cell>
          <cell r="E30" t="str">
            <v>Etat</v>
          </cell>
          <cell r="F30" t="str">
            <v xml:space="preserve">29 Traverse de la Paoute Quartier St MARC </v>
          </cell>
          <cell r="G30">
            <v>6130</v>
          </cell>
          <cell r="H30" t="str">
            <v>GRASSE</v>
          </cell>
          <cell r="I30" t="str">
            <v>04 93 16 63 29</v>
          </cell>
          <cell r="J30" t="str">
            <v>04 93 16 62 64</v>
          </cell>
          <cell r="K30" t="str">
            <v>M LAVIE-DERANDE</v>
          </cell>
          <cell r="L30" t="str">
            <v>M  BERTIN</v>
          </cell>
          <cell r="M30" t="str">
            <v>Avant 1974</v>
          </cell>
          <cell r="N30" t="str">
            <v>gaz</v>
          </cell>
          <cell r="O30">
            <v>3414</v>
          </cell>
          <cell r="P30">
            <v>3414</v>
          </cell>
          <cell r="Q30">
            <v>161</v>
          </cell>
          <cell r="R30">
            <v>0</v>
          </cell>
          <cell r="S30">
            <v>1504</v>
          </cell>
          <cell r="T30">
            <v>377887</v>
          </cell>
          <cell r="U30">
            <v>27149</v>
          </cell>
          <cell r="V30">
            <v>261868</v>
          </cell>
          <cell r="W30">
            <v>9655</v>
          </cell>
        </row>
        <row r="31">
          <cell r="A31">
            <v>53</v>
          </cell>
          <cell r="B31">
            <v>2003</v>
          </cell>
          <cell r="C31" t="str">
            <v>Service fiscaux, Grasse 2000</v>
          </cell>
          <cell r="D31" t="str">
            <v>Bureaux</v>
          </cell>
          <cell r="E31" t="str">
            <v>Etat</v>
          </cell>
          <cell r="F31" t="str">
            <v xml:space="preserve">229 route de Cannes </v>
          </cell>
          <cell r="G31">
            <v>6130</v>
          </cell>
          <cell r="H31" t="str">
            <v>GRASSE</v>
          </cell>
          <cell r="I31" t="str">
            <v>04 93 16 63 29</v>
          </cell>
          <cell r="J31" t="str">
            <v>04 93 16 62 64</v>
          </cell>
          <cell r="K31" t="str">
            <v>M LAVIE-DERANDE</v>
          </cell>
          <cell r="L31" t="str">
            <v>M  BERTIN</v>
          </cell>
          <cell r="M31" t="str">
            <v>] 1974 - 1988 ]</v>
          </cell>
          <cell r="N31" t="str">
            <v>electricité</v>
          </cell>
          <cell r="O31">
            <v>187</v>
          </cell>
          <cell r="P31">
            <v>0</v>
          </cell>
          <cell r="Q31">
            <v>10</v>
          </cell>
          <cell r="R31">
            <v>0</v>
          </cell>
          <cell r="S31">
            <v>1504</v>
          </cell>
          <cell r="T31">
            <v>31222</v>
          </cell>
          <cell r="U31">
            <v>2960</v>
          </cell>
        </row>
        <row r="32">
          <cell r="A32">
            <v>54</v>
          </cell>
          <cell r="B32">
            <v>2003</v>
          </cell>
          <cell r="C32" t="str">
            <v>Service fiscaux, Cadéi</v>
          </cell>
          <cell r="D32" t="str">
            <v>Bureaux</v>
          </cell>
          <cell r="E32" t="str">
            <v>Etat</v>
          </cell>
          <cell r="F32" t="str">
            <v xml:space="preserve">22 rue Joseph Cadéi </v>
          </cell>
          <cell r="G32">
            <v>6000</v>
          </cell>
          <cell r="H32" t="str">
            <v>NICE</v>
          </cell>
          <cell r="I32" t="str">
            <v>04 93 16 63 29</v>
          </cell>
          <cell r="J32" t="str">
            <v>04 93 16 62 64</v>
          </cell>
          <cell r="K32" t="str">
            <v>M LAVIE-DERANDE</v>
          </cell>
          <cell r="L32" t="str">
            <v>M  BERTIN</v>
          </cell>
          <cell r="M32" t="str">
            <v>] 1974 - 1988 ]</v>
          </cell>
          <cell r="N32" t="str">
            <v>gaz</v>
          </cell>
          <cell r="O32">
            <v>15123</v>
          </cell>
          <cell r="P32">
            <v>15123</v>
          </cell>
          <cell r="Q32">
            <v>496</v>
          </cell>
          <cell r="R32">
            <v>0</v>
          </cell>
          <cell r="S32">
            <v>1308</v>
          </cell>
          <cell r="T32">
            <v>1322377</v>
          </cell>
          <cell r="U32">
            <v>86146</v>
          </cell>
          <cell r="V32">
            <v>1023390</v>
          </cell>
          <cell r="W32">
            <v>35395</v>
          </cell>
        </row>
        <row r="33">
          <cell r="A33">
            <v>55</v>
          </cell>
          <cell r="B33">
            <v>2003</v>
          </cell>
          <cell r="C33" t="str">
            <v>Service fiscaux, Valbonne</v>
          </cell>
          <cell r="D33" t="str">
            <v>Bureaux</v>
          </cell>
          <cell r="E33" t="str">
            <v>Etat</v>
          </cell>
          <cell r="F33" t="str">
            <v xml:space="preserve">Rte des Lucioles Espaces de Sophia </v>
          </cell>
          <cell r="G33">
            <v>6560</v>
          </cell>
          <cell r="H33" t="str">
            <v>Valbonne</v>
          </cell>
          <cell r="I33" t="str">
            <v>04 93 16 63 29</v>
          </cell>
          <cell r="J33" t="str">
            <v>04 93 16 62 64</v>
          </cell>
          <cell r="K33" t="str">
            <v>M LAVIE-DERANDE</v>
          </cell>
          <cell r="L33" t="str">
            <v>M  BERTIN</v>
          </cell>
          <cell r="M33" t="str">
            <v>] 1988 - 2000 ]</v>
          </cell>
          <cell r="N33" t="str">
            <v>electricité</v>
          </cell>
          <cell r="O33">
            <v>1482</v>
          </cell>
          <cell r="P33">
            <v>1482</v>
          </cell>
          <cell r="Q33">
            <v>60</v>
          </cell>
          <cell r="R33">
            <v>0</v>
          </cell>
          <cell r="S33">
            <v>1447</v>
          </cell>
          <cell r="T33">
            <v>174140</v>
          </cell>
          <cell r="U33">
            <v>16630</v>
          </cell>
        </row>
        <row r="34">
          <cell r="A34">
            <v>78</v>
          </cell>
          <cell r="B34">
            <v>2003</v>
          </cell>
          <cell r="C34" t="str">
            <v>ONAC</v>
          </cell>
          <cell r="D34" t="str">
            <v>Bureaux</v>
          </cell>
          <cell r="E34" t="str">
            <v>Etat</v>
          </cell>
          <cell r="F34" t="str">
            <v xml:space="preserve">6 av Foch </v>
          </cell>
          <cell r="G34">
            <v>6000</v>
          </cell>
          <cell r="H34" t="str">
            <v>NICE</v>
          </cell>
          <cell r="I34" t="str">
            <v>04 93 80 59 13</v>
          </cell>
          <cell r="J34" t="str">
            <v>04 93 92 16 94</v>
          </cell>
          <cell r="K34" t="str">
            <v>Mme BASTIEN</v>
          </cell>
          <cell r="L34" t="str">
            <v>M VABLES</v>
          </cell>
          <cell r="M34" t="str">
            <v>] 1974 - 1988 ]</v>
          </cell>
          <cell r="N34" t="str">
            <v>fioul</v>
          </cell>
          <cell r="O34">
            <v>120</v>
          </cell>
          <cell r="P34">
            <v>0</v>
          </cell>
          <cell r="Q34">
            <v>10</v>
          </cell>
          <cell r="R34">
            <v>0</v>
          </cell>
          <cell r="S34">
            <v>1308</v>
          </cell>
          <cell r="T34">
            <v>7065</v>
          </cell>
          <cell r="U34">
            <v>799</v>
          </cell>
          <cell r="X34">
            <v>29700</v>
          </cell>
          <cell r="Y34">
            <v>1152</v>
          </cell>
        </row>
        <row r="35">
          <cell r="A35">
            <v>79</v>
          </cell>
          <cell r="B35">
            <v>2003</v>
          </cell>
          <cell r="C35" t="str">
            <v>ONF (APOLLO)</v>
          </cell>
          <cell r="D35" t="str">
            <v>Bureaux</v>
          </cell>
          <cell r="E35" t="str">
            <v>Etat</v>
          </cell>
          <cell r="F35" t="str">
            <v xml:space="preserve">NICE-LEADER, route de Grenoble </v>
          </cell>
          <cell r="G35">
            <v>6200</v>
          </cell>
          <cell r="H35" t="str">
            <v>NICE</v>
          </cell>
          <cell r="I35" t="str">
            <v>04 93 18 51 36</v>
          </cell>
          <cell r="K35" t="str">
            <v>M GUYOT</v>
          </cell>
          <cell r="L35" t="str">
            <v>M RUPE</v>
          </cell>
          <cell r="M35" t="str">
            <v>] 1988 - 2000 ]</v>
          </cell>
          <cell r="N35" t="str">
            <v>electricité</v>
          </cell>
          <cell r="O35">
            <v>766</v>
          </cell>
          <cell r="P35">
            <v>766</v>
          </cell>
          <cell r="Q35">
            <v>0</v>
          </cell>
          <cell r="R35">
            <v>0</v>
          </cell>
          <cell r="S35">
            <v>1308</v>
          </cell>
          <cell r="T35">
            <v>61698</v>
          </cell>
          <cell r="U35">
            <v>7501</v>
          </cell>
        </row>
        <row r="36">
          <cell r="A36">
            <v>80</v>
          </cell>
          <cell r="B36">
            <v>2003</v>
          </cell>
          <cell r="C36" t="str">
            <v>Service départemental de l'architecture et du patrimoine</v>
          </cell>
          <cell r="D36" t="str">
            <v>Bureaux</v>
          </cell>
          <cell r="E36" t="str">
            <v>Etat</v>
          </cell>
          <cell r="F36" t="str">
            <v xml:space="preserve">Villa Césarie - 41 av. Thiers </v>
          </cell>
          <cell r="G36">
            <v>6000</v>
          </cell>
          <cell r="H36" t="str">
            <v>Nice</v>
          </cell>
          <cell r="I36" t="str">
            <v>04 93 16 59 17</v>
          </cell>
          <cell r="J36" t="str">
            <v>04 93 82 31 09</v>
          </cell>
          <cell r="K36" t="str">
            <v>Sophie PAUL</v>
          </cell>
          <cell r="L36" t="str">
            <v>Claude VERRIER</v>
          </cell>
          <cell r="M36" t="str">
            <v>Avant 1974</v>
          </cell>
          <cell r="N36" t="str">
            <v>gaz</v>
          </cell>
          <cell r="O36">
            <v>410</v>
          </cell>
          <cell r="P36">
            <v>282</v>
          </cell>
          <cell r="Q36">
            <v>14</v>
          </cell>
          <cell r="R36">
            <v>1300</v>
          </cell>
          <cell r="S36">
            <v>1308</v>
          </cell>
          <cell r="T36">
            <v>14746</v>
          </cell>
          <cell r="U36">
            <v>1886</v>
          </cell>
          <cell r="V36">
            <v>59274</v>
          </cell>
          <cell r="W36">
            <v>2349</v>
          </cell>
        </row>
        <row r="37">
          <cell r="A37">
            <v>81</v>
          </cell>
          <cell r="B37">
            <v>2003</v>
          </cell>
          <cell r="C37" t="str">
            <v>HOTEL DE POLICE FOCH</v>
          </cell>
          <cell r="D37" t="str">
            <v>Bureaux</v>
          </cell>
          <cell r="E37" t="str">
            <v>Etat</v>
          </cell>
          <cell r="F37" t="str">
            <v xml:space="preserve">1 av Maréchal FOCH </v>
          </cell>
          <cell r="G37">
            <v>6000</v>
          </cell>
          <cell r="H37" t="str">
            <v>NICE</v>
          </cell>
          <cell r="I37" t="str">
            <v>04 92 17 23 96</v>
          </cell>
          <cell r="J37" t="str">
            <v>04 92 17 23 99</v>
          </cell>
          <cell r="K37" t="str">
            <v>M LARGUEZE retraite -&gt; service comptable</v>
          </cell>
          <cell r="L37" t="str">
            <v>M DESCHAMPS</v>
          </cell>
          <cell r="M37" t="str">
            <v>Avant 1974</v>
          </cell>
          <cell r="N37" t="str">
            <v>fioul</v>
          </cell>
          <cell r="O37">
            <v>3596</v>
          </cell>
          <cell r="P37">
            <v>800</v>
          </cell>
          <cell r="Q37">
            <v>210</v>
          </cell>
          <cell r="R37">
            <v>0</v>
          </cell>
          <cell r="S37">
            <v>1308</v>
          </cell>
          <cell r="T37">
            <v>337504</v>
          </cell>
          <cell r="U37">
            <v>24673</v>
          </cell>
          <cell r="X37">
            <v>278190</v>
          </cell>
          <cell r="Y37">
            <v>10896</v>
          </cell>
        </row>
        <row r="38">
          <cell r="A38">
            <v>82</v>
          </cell>
          <cell r="B38">
            <v>2003</v>
          </cell>
          <cell r="C38" t="str">
            <v>CADAM Centre Administratif des Alpes-Maritimes</v>
          </cell>
          <cell r="D38" t="str">
            <v>Bureaux</v>
          </cell>
          <cell r="E38" t="str">
            <v>Etat</v>
          </cell>
          <cell r="F38" t="str">
            <v xml:space="preserve">BP 3007 </v>
          </cell>
          <cell r="G38">
            <v>6201</v>
          </cell>
          <cell r="H38" t="str">
            <v>Nice cedex 3</v>
          </cell>
          <cell r="I38" t="str">
            <v>04 97 18 63 17</v>
          </cell>
          <cell r="J38" t="str">
            <v>04 97 18 71 82</v>
          </cell>
          <cell r="K38" t="str">
            <v>Mme Michelis</v>
          </cell>
          <cell r="L38" t="str">
            <v>M Martin</v>
          </cell>
          <cell r="M38" t="str">
            <v>Avant 1974</v>
          </cell>
          <cell r="N38" t="str">
            <v>gaz</v>
          </cell>
          <cell r="O38">
            <v>88527</v>
          </cell>
          <cell r="P38">
            <v>0</v>
          </cell>
          <cell r="Q38">
            <v>2143</v>
          </cell>
          <cell r="R38">
            <v>0</v>
          </cell>
          <cell r="S38">
            <v>1308</v>
          </cell>
          <cell r="T38">
            <v>7793398</v>
          </cell>
          <cell r="U38">
            <v>391922</v>
          </cell>
          <cell r="V38">
            <v>6154940</v>
          </cell>
          <cell r="W38">
            <v>208253</v>
          </cell>
        </row>
        <row r="39">
          <cell r="A39">
            <v>99</v>
          </cell>
          <cell r="B39">
            <v>2003</v>
          </cell>
          <cell r="C39" t="str">
            <v>Inspection académique</v>
          </cell>
          <cell r="D39" t="str">
            <v>Bureaux</v>
          </cell>
          <cell r="E39" t="str">
            <v>Etat</v>
          </cell>
          <cell r="F39" t="str">
            <v xml:space="preserve">Bd Slama </v>
          </cell>
          <cell r="G39">
            <v>6201</v>
          </cell>
          <cell r="H39" t="str">
            <v>NICE</v>
          </cell>
          <cell r="I39" t="str">
            <v>04 93 72 64 08</v>
          </cell>
          <cell r="J39" t="str">
            <v>04 93 72 63 01</v>
          </cell>
          <cell r="K39" t="str">
            <v>Mme MIRAILLET</v>
          </cell>
          <cell r="L39" t="str">
            <v>M MACCARIO</v>
          </cell>
          <cell r="M39" t="str">
            <v>Avant 1974</v>
          </cell>
          <cell r="N39" t="str">
            <v>electricité</v>
          </cell>
          <cell r="O39">
            <v>2568</v>
          </cell>
          <cell r="P39">
            <v>2568</v>
          </cell>
          <cell r="Q39">
            <v>150</v>
          </cell>
          <cell r="R39">
            <v>0</v>
          </cell>
          <cell r="S39">
            <v>1308</v>
          </cell>
          <cell r="T39">
            <v>146343</v>
          </cell>
          <cell r="U39">
            <v>14178</v>
          </cell>
        </row>
        <row r="40">
          <cell r="A40">
            <v>100</v>
          </cell>
          <cell r="B40">
            <v>2003</v>
          </cell>
          <cell r="C40" t="str">
            <v>Trésorerie Générale de NICE</v>
          </cell>
          <cell r="D40" t="str">
            <v>Bureaux</v>
          </cell>
          <cell r="E40" t="str">
            <v>Etat</v>
          </cell>
          <cell r="F40" t="str">
            <v xml:space="preserve">15 bis Rue Delille </v>
          </cell>
          <cell r="G40">
            <v>6073</v>
          </cell>
          <cell r="H40" t="str">
            <v>NICE</v>
          </cell>
          <cell r="I40" t="str">
            <v>04 92 17 60 40</v>
          </cell>
          <cell r="J40" t="str">
            <v>04 92 17 60 45</v>
          </cell>
          <cell r="K40" t="str">
            <v>Mme FLEURENT</v>
          </cell>
          <cell r="L40" t="str">
            <v>M CHAZEAU</v>
          </cell>
          <cell r="M40" t="str">
            <v>] 1974 - 1988 ]</v>
          </cell>
          <cell r="N40" t="str">
            <v>fioul</v>
          </cell>
          <cell r="O40">
            <v>8179</v>
          </cell>
          <cell r="P40">
            <v>5539</v>
          </cell>
          <cell r="Q40">
            <v>360</v>
          </cell>
          <cell r="R40">
            <v>10400</v>
          </cell>
          <cell r="S40">
            <v>1308</v>
          </cell>
          <cell r="T40">
            <v>1416423</v>
          </cell>
          <cell r="U40">
            <v>88235</v>
          </cell>
          <cell r="X40">
            <v>891000</v>
          </cell>
          <cell r="Y40">
            <v>33300</v>
          </cell>
        </row>
        <row r="41">
          <cell r="A41">
            <v>101</v>
          </cell>
          <cell r="B41">
            <v>2003</v>
          </cell>
          <cell r="C41" t="str">
            <v>DDE subdivision de GRASSE</v>
          </cell>
          <cell r="D41" t="str">
            <v>Bureaux</v>
          </cell>
          <cell r="E41" t="str">
            <v>Etat</v>
          </cell>
          <cell r="F41" t="str">
            <v xml:space="preserve">11 Bis Bd Victor HUGO </v>
          </cell>
          <cell r="G41">
            <v>6131</v>
          </cell>
          <cell r="H41" t="str">
            <v>GRASSE</v>
          </cell>
          <cell r="I41" t="str">
            <v>04 92 60 76 07</v>
          </cell>
          <cell r="J41" t="str">
            <v>04 92 60 76 09</v>
          </cell>
          <cell r="K41" t="str">
            <v>M VERT</v>
          </cell>
          <cell r="L41" t="str">
            <v>M LEMOINE</v>
          </cell>
          <cell r="M41" t="str">
            <v>Avant 1974</v>
          </cell>
          <cell r="N41" t="str">
            <v>fioul</v>
          </cell>
          <cell r="O41">
            <v>500</v>
          </cell>
          <cell r="P41">
            <v>0</v>
          </cell>
          <cell r="Q41">
            <v>0</v>
          </cell>
          <cell r="R41">
            <v>0</v>
          </cell>
          <cell r="S41">
            <v>1504</v>
          </cell>
          <cell r="T41">
            <v>16501</v>
          </cell>
          <cell r="U41">
            <v>1962</v>
          </cell>
          <cell r="X41">
            <v>52470</v>
          </cell>
          <cell r="Y41">
            <v>2052</v>
          </cell>
        </row>
        <row r="42">
          <cell r="A42">
            <v>102</v>
          </cell>
          <cell r="B42">
            <v>2003</v>
          </cell>
          <cell r="C42" t="str">
            <v>ADEME Valbonne</v>
          </cell>
          <cell r="D42" t="str">
            <v>Bureaux</v>
          </cell>
          <cell r="E42" t="str">
            <v>Etat</v>
          </cell>
          <cell r="F42" t="str">
            <v xml:space="preserve">500 rte des Lucioles </v>
          </cell>
          <cell r="G42">
            <v>6560</v>
          </cell>
          <cell r="H42" t="str">
            <v>VALBONNE</v>
          </cell>
          <cell r="I42" t="str">
            <v>04 93 95 79 04</v>
          </cell>
          <cell r="K42" t="str">
            <v>Mme Duchene</v>
          </cell>
          <cell r="L42" t="str">
            <v>M PLAZY assistée de Mme DUCHENE</v>
          </cell>
          <cell r="M42" t="str">
            <v>] 1974 - 1988 ]</v>
          </cell>
          <cell r="N42" t="str">
            <v>gaz</v>
          </cell>
          <cell r="O42">
            <v>3000</v>
          </cell>
          <cell r="P42">
            <v>0</v>
          </cell>
          <cell r="Q42">
            <v>89</v>
          </cell>
          <cell r="R42">
            <v>0</v>
          </cell>
          <cell r="S42">
            <v>1447</v>
          </cell>
          <cell r="T42">
            <v>119095</v>
          </cell>
          <cell r="U42">
            <v>11396</v>
          </cell>
          <cell r="V42">
            <v>231332</v>
          </cell>
          <cell r="W42">
            <v>7915</v>
          </cell>
        </row>
        <row r="43">
          <cell r="A43">
            <v>1</v>
          </cell>
          <cell r="B43">
            <v>2003</v>
          </cell>
          <cell r="C43" t="str">
            <v>BASTIE 1</v>
          </cell>
          <cell r="D43" t="str">
            <v>Bureaux</v>
          </cell>
          <cell r="E43" t="str">
            <v>GDF</v>
          </cell>
          <cell r="F43" t="str">
            <v xml:space="preserve">Allée Maryse Bastié </v>
          </cell>
          <cell r="G43">
            <v>6000</v>
          </cell>
          <cell r="H43" t="str">
            <v>Cannes la Bocca</v>
          </cell>
          <cell r="K43" t="str">
            <v>Jean-Louis Savornin 04 93 69 69 77</v>
          </cell>
          <cell r="M43" t="str">
            <v>] 1988 - 2000 ]</v>
          </cell>
          <cell r="N43" t="str">
            <v>gaz</v>
          </cell>
          <cell r="O43">
            <v>100</v>
          </cell>
          <cell r="P43">
            <v>0</v>
          </cell>
          <cell r="Q43">
            <v>54</v>
          </cell>
          <cell r="R43">
            <v>0</v>
          </cell>
          <cell r="S43">
            <v>1532</v>
          </cell>
          <cell r="T43">
            <v>11427</v>
          </cell>
          <cell r="U43">
            <v>1276</v>
          </cell>
          <cell r="V43">
            <v>19671</v>
          </cell>
          <cell r="W43">
            <v>710</v>
          </cell>
        </row>
        <row r="44">
          <cell r="A44">
            <v>83</v>
          </cell>
          <cell r="B44">
            <v>2003</v>
          </cell>
          <cell r="C44" t="str">
            <v>Paul Montel</v>
          </cell>
          <cell r="D44" t="str">
            <v>Bureaux</v>
          </cell>
          <cell r="E44" t="str">
            <v>GDF</v>
          </cell>
          <cell r="F44" t="str">
            <v>EDF GDF Distribution 74 bd Paul Montel</v>
          </cell>
          <cell r="G44">
            <v>6000</v>
          </cell>
          <cell r="H44" t="str">
            <v>NICE</v>
          </cell>
          <cell r="K44" t="str">
            <v>Yves Peyrothe 04 93 81 89 34</v>
          </cell>
          <cell r="M44" t="str">
            <v>] 1974 - 1988 ]</v>
          </cell>
          <cell r="N44" t="str">
            <v>gaz</v>
          </cell>
          <cell r="O44">
            <v>2263</v>
          </cell>
          <cell r="P44">
            <v>2263</v>
          </cell>
          <cell r="Q44">
            <v>121</v>
          </cell>
          <cell r="R44">
            <v>0</v>
          </cell>
          <cell r="S44">
            <v>1308</v>
          </cell>
          <cell r="T44">
            <v>355000</v>
          </cell>
          <cell r="U44">
            <v>23286</v>
          </cell>
          <cell r="V44">
            <v>406800</v>
          </cell>
          <cell r="W44">
            <v>13570</v>
          </cell>
        </row>
        <row r="45">
          <cell r="A45">
            <v>84</v>
          </cell>
          <cell r="B45">
            <v>2003</v>
          </cell>
          <cell r="C45" t="str">
            <v>CHEVALIER 2</v>
          </cell>
          <cell r="D45" t="str">
            <v>Bureaux</v>
          </cell>
          <cell r="E45" t="str">
            <v>GDF</v>
          </cell>
          <cell r="F45" t="str">
            <v xml:space="preserve">av Maurice Chevalier </v>
          </cell>
          <cell r="G45">
            <v>6000</v>
          </cell>
          <cell r="H45" t="str">
            <v>Cannes la Bocca</v>
          </cell>
          <cell r="K45" t="str">
            <v>Jean-Louis Savornin 04 93 69 69 77</v>
          </cell>
          <cell r="M45" t="str">
            <v>] 1988 - 2000 ]</v>
          </cell>
          <cell r="N45" t="str">
            <v>electricité</v>
          </cell>
          <cell r="O45">
            <v>278</v>
          </cell>
          <cell r="P45">
            <v>278</v>
          </cell>
          <cell r="Q45">
            <v>51</v>
          </cell>
          <cell r="R45">
            <v>0</v>
          </cell>
          <cell r="S45">
            <v>1532</v>
          </cell>
          <cell r="T45">
            <v>56151</v>
          </cell>
          <cell r="U45">
            <v>4216</v>
          </cell>
        </row>
        <row r="46">
          <cell r="A46">
            <v>85</v>
          </cell>
          <cell r="B46">
            <v>2003</v>
          </cell>
          <cell r="C46" t="str">
            <v>AUBAREDE</v>
          </cell>
          <cell r="D46" t="str">
            <v>Bureaux</v>
          </cell>
          <cell r="E46" t="str">
            <v>GDF</v>
          </cell>
          <cell r="F46" t="str">
            <v xml:space="preserve">Place de l'auberede </v>
          </cell>
          <cell r="G46">
            <v>6116</v>
          </cell>
          <cell r="H46" t="str">
            <v>LE CANNET</v>
          </cell>
          <cell r="K46" t="str">
            <v>Jean-Louis Savornin 04 93 69 69 77</v>
          </cell>
          <cell r="M46" t="str">
            <v>] 1988 - 2000 ]</v>
          </cell>
          <cell r="N46" t="str">
            <v>gaz</v>
          </cell>
          <cell r="O46">
            <v>7511</v>
          </cell>
          <cell r="P46">
            <v>7511</v>
          </cell>
          <cell r="Q46">
            <v>169</v>
          </cell>
          <cell r="R46">
            <v>0</v>
          </cell>
          <cell r="S46">
            <v>1532</v>
          </cell>
          <cell r="T46">
            <v>1078039</v>
          </cell>
          <cell r="U46">
            <v>62103</v>
          </cell>
          <cell r="V46">
            <v>678141</v>
          </cell>
          <cell r="W46">
            <v>20139</v>
          </cell>
        </row>
        <row r="47">
          <cell r="A47">
            <v>87</v>
          </cell>
          <cell r="B47">
            <v>2003</v>
          </cell>
          <cell r="C47" t="str">
            <v>JEAN XXIII</v>
          </cell>
          <cell r="D47" t="str">
            <v>Bureaux</v>
          </cell>
          <cell r="E47" t="str">
            <v>GDF</v>
          </cell>
          <cell r="F47" t="str">
            <v xml:space="preserve">Av Jean XXII </v>
          </cell>
          <cell r="G47">
            <v>6000</v>
          </cell>
          <cell r="H47" t="str">
            <v>GRASSE</v>
          </cell>
          <cell r="K47" t="str">
            <v>Jean-Louis Savornin 04 93 69 69 77</v>
          </cell>
          <cell r="M47" t="str">
            <v>] 1974 - 1988 ]</v>
          </cell>
          <cell r="N47" t="str">
            <v>gaz</v>
          </cell>
          <cell r="O47">
            <v>1706</v>
          </cell>
          <cell r="P47">
            <v>1706</v>
          </cell>
          <cell r="Q47">
            <v>53</v>
          </cell>
          <cell r="R47">
            <v>0</v>
          </cell>
          <cell r="S47">
            <v>1504</v>
          </cell>
          <cell r="T47">
            <v>166356</v>
          </cell>
          <cell r="U47">
            <v>14826</v>
          </cell>
          <cell r="V47">
            <v>119954</v>
          </cell>
          <cell r="W47">
            <v>3562</v>
          </cell>
        </row>
        <row r="48">
          <cell r="A48">
            <v>103</v>
          </cell>
          <cell r="B48">
            <v>2003</v>
          </cell>
          <cell r="C48" t="str">
            <v>BASTIE 2</v>
          </cell>
          <cell r="D48" t="str">
            <v>Bureaux</v>
          </cell>
          <cell r="E48" t="str">
            <v>GDF</v>
          </cell>
          <cell r="F48" t="str">
            <v xml:space="preserve">Allée Maryse Bastié </v>
          </cell>
          <cell r="G48">
            <v>6000</v>
          </cell>
          <cell r="H48" t="str">
            <v>Cannes la Bocca</v>
          </cell>
          <cell r="K48" t="str">
            <v>Jean-Louis Savornin 04 93 69 69 77</v>
          </cell>
          <cell r="M48" t="str">
            <v>] 1988 - 2000 ]</v>
          </cell>
          <cell r="N48" t="str">
            <v>electricité</v>
          </cell>
          <cell r="O48">
            <v>1098</v>
          </cell>
          <cell r="P48">
            <v>1098</v>
          </cell>
          <cell r="Q48">
            <v>54</v>
          </cell>
          <cell r="R48">
            <v>0</v>
          </cell>
          <cell r="S48">
            <v>1532</v>
          </cell>
          <cell r="T48">
            <v>125597</v>
          </cell>
          <cell r="U48">
            <v>14027</v>
          </cell>
        </row>
        <row r="49">
          <cell r="A49">
            <v>86</v>
          </cell>
          <cell r="B49">
            <v>2003</v>
          </cell>
          <cell r="C49" t="str">
            <v>Antibes-Vallauris</v>
          </cell>
          <cell r="D49" t="str">
            <v>Bureaux</v>
          </cell>
          <cell r="E49" t="str">
            <v>EDF</v>
          </cell>
          <cell r="F49" t="str">
            <v xml:space="preserve">1250 ch de vallauris </v>
          </cell>
          <cell r="G49">
            <v>6600</v>
          </cell>
          <cell r="H49" t="str">
            <v>Antibes</v>
          </cell>
          <cell r="M49" t="str">
            <v>] 1988 - 2000 ]</v>
          </cell>
          <cell r="N49" t="str">
            <v>electricité</v>
          </cell>
          <cell r="O49">
            <v>2684</v>
          </cell>
          <cell r="P49">
            <v>2684</v>
          </cell>
          <cell r="Q49">
            <v>70</v>
          </cell>
          <cell r="R49">
            <v>0</v>
          </cell>
          <cell r="S49">
            <v>1415</v>
          </cell>
          <cell r="T49">
            <v>576780</v>
          </cell>
          <cell r="U49">
            <v>43258</v>
          </cell>
        </row>
        <row r="50">
          <cell r="A50">
            <v>88</v>
          </cell>
          <cell r="B50">
            <v>2003</v>
          </cell>
          <cell r="C50" t="str">
            <v>Cagnes</v>
          </cell>
          <cell r="D50" t="str">
            <v>Bureaux</v>
          </cell>
          <cell r="E50" t="str">
            <v>EDF</v>
          </cell>
          <cell r="F50" t="str">
            <v xml:space="preserve">59 route de france </v>
          </cell>
          <cell r="G50">
            <v>6800</v>
          </cell>
          <cell r="H50" t="str">
            <v>Cagnes sur mer</v>
          </cell>
          <cell r="M50" t="str">
            <v>Avant 1974</v>
          </cell>
          <cell r="N50" t="str">
            <v>electricité</v>
          </cell>
          <cell r="O50">
            <v>2262</v>
          </cell>
          <cell r="P50">
            <v>2262</v>
          </cell>
          <cell r="Q50">
            <v>113</v>
          </cell>
          <cell r="R50">
            <v>0</v>
          </cell>
          <cell r="S50">
            <v>1416</v>
          </cell>
          <cell r="T50">
            <v>343703</v>
          </cell>
          <cell r="U50">
            <v>25778</v>
          </cell>
        </row>
        <row r="51">
          <cell r="A51">
            <v>89</v>
          </cell>
          <cell r="B51">
            <v>2003</v>
          </cell>
          <cell r="C51" t="str">
            <v>MENTON / AE RIVIERA</v>
          </cell>
          <cell r="D51" t="str">
            <v>Bureaux</v>
          </cell>
          <cell r="E51" t="str">
            <v>EDF</v>
          </cell>
          <cell r="F51" t="str">
            <v xml:space="preserve">99 route de Sospel </v>
          </cell>
          <cell r="G51">
            <v>6500</v>
          </cell>
          <cell r="H51" t="str">
            <v>MENTON</v>
          </cell>
          <cell r="M51" t="str">
            <v>] 1974 - 1988 ]</v>
          </cell>
          <cell r="N51" t="str">
            <v>electricité</v>
          </cell>
          <cell r="O51">
            <v>1979</v>
          </cell>
          <cell r="P51">
            <v>1979</v>
          </cell>
          <cell r="Q51">
            <v>99</v>
          </cell>
          <cell r="R51">
            <v>0</v>
          </cell>
          <cell r="S51">
            <v>1038</v>
          </cell>
          <cell r="T51">
            <v>221363</v>
          </cell>
          <cell r="U51">
            <v>16602</v>
          </cell>
        </row>
        <row r="52">
          <cell r="A52">
            <v>90</v>
          </cell>
          <cell r="B52">
            <v>2003</v>
          </cell>
          <cell r="C52" t="str">
            <v>NICE Palais</v>
          </cell>
          <cell r="D52" t="str">
            <v>Bureaux</v>
          </cell>
          <cell r="E52" t="str">
            <v>EDF</v>
          </cell>
          <cell r="F52" t="str">
            <v xml:space="preserve">14 route de turin </v>
          </cell>
          <cell r="G52">
            <v>6300</v>
          </cell>
          <cell r="H52" t="str">
            <v>NICE</v>
          </cell>
          <cell r="M52" t="str">
            <v>Avant 1974</v>
          </cell>
          <cell r="N52" t="str">
            <v>electricité</v>
          </cell>
          <cell r="O52">
            <v>4111</v>
          </cell>
          <cell r="P52">
            <v>4111</v>
          </cell>
          <cell r="Q52">
            <v>206</v>
          </cell>
          <cell r="R52">
            <v>0</v>
          </cell>
          <cell r="S52">
            <v>1308</v>
          </cell>
          <cell r="T52">
            <v>956369</v>
          </cell>
          <cell r="U52">
            <v>71728</v>
          </cell>
        </row>
        <row r="53">
          <cell r="A53">
            <v>91</v>
          </cell>
          <cell r="B53">
            <v>2003</v>
          </cell>
          <cell r="C53" t="str">
            <v>NICE Gorbella</v>
          </cell>
          <cell r="D53" t="str">
            <v>Bureaux</v>
          </cell>
          <cell r="E53" t="str">
            <v>EDF</v>
          </cell>
          <cell r="F53" t="str">
            <v xml:space="preserve">29 Bd Comte de falicon </v>
          </cell>
          <cell r="G53">
            <v>6100</v>
          </cell>
          <cell r="H53" t="str">
            <v>NICE</v>
          </cell>
          <cell r="M53" t="str">
            <v>] 1988 - 2000 ]</v>
          </cell>
          <cell r="N53" t="str">
            <v>electricité</v>
          </cell>
          <cell r="O53">
            <v>815</v>
          </cell>
          <cell r="P53">
            <v>815</v>
          </cell>
          <cell r="Q53">
            <v>43</v>
          </cell>
          <cell r="R53">
            <v>0</v>
          </cell>
          <cell r="S53">
            <v>1308</v>
          </cell>
          <cell r="T53">
            <v>109651</v>
          </cell>
          <cell r="U53">
            <v>8224</v>
          </cell>
        </row>
        <row r="54">
          <cell r="A54">
            <v>92</v>
          </cell>
          <cell r="B54">
            <v>2003</v>
          </cell>
          <cell r="C54" t="str">
            <v>NICE Notre Dame</v>
          </cell>
          <cell r="D54" t="str">
            <v>Bureaux</v>
          </cell>
          <cell r="E54" t="str">
            <v>EDF</v>
          </cell>
          <cell r="F54" t="str">
            <v xml:space="preserve">23 av notre dame </v>
          </cell>
          <cell r="G54">
            <v>6000</v>
          </cell>
          <cell r="H54" t="str">
            <v>NICE</v>
          </cell>
          <cell r="M54" t="str">
            <v>Avant 1974</v>
          </cell>
          <cell r="N54" t="str">
            <v>electricité</v>
          </cell>
          <cell r="O54">
            <v>1488</v>
          </cell>
          <cell r="P54">
            <v>0</v>
          </cell>
          <cell r="Q54">
            <v>74</v>
          </cell>
          <cell r="R54">
            <v>0</v>
          </cell>
          <cell r="S54">
            <v>1308</v>
          </cell>
          <cell r="T54">
            <v>144770</v>
          </cell>
          <cell r="U54">
            <v>10858</v>
          </cell>
        </row>
        <row r="55">
          <cell r="A55">
            <v>93</v>
          </cell>
          <cell r="B55">
            <v>2003</v>
          </cell>
          <cell r="C55" t="str">
            <v>NICE La plaine</v>
          </cell>
          <cell r="D55" t="str">
            <v>Bureaux</v>
          </cell>
          <cell r="E55" t="str">
            <v>EDF</v>
          </cell>
          <cell r="F55" t="str">
            <v xml:space="preserve">av Pontremoli BAT E 1 </v>
          </cell>
          <cell r="G55">
            <v>6200</v>
          </cell>
          <cell r="H55" t="str">
            <v>NICE</v>
          </cell>
          <cell r="M55" t="str">
            <v>] 1974 - 1988 ]</v>
          </cell>
          <cell r="N55" t="str">
            <v>electricité</v>
          </cell>
          <cell r="O55">
            <v>875</v>
          </cell>
          <cell r="P55">
            <v>875</v>
          </cell>
          <cell r="Q55">
            <v>30</v>
          </cell>
          <cell r="R55">
            <v>0</v>
          </cell>
          <cell r="S55">
            <v>1308</v>
          </cell>
          <cell r="T55">
            <v>54318</v>
          </cell>
          <cell r="U55">
            <v>4074</v>
          </cell>
        </row>
        <row r="56">
          <cell r="A56">
            <v>94</v>
          </cell>
          <cell r="B56">
            <v>2003</v>
          </cell>
          <cell r="C56" t="str">
            <v>PUGET THENIERS</v>
          </cell>
          <cell r="D56" t="str">
            <v>Bureaux</v>
          </cell>
          <cell r="E56" t="str">
            <v>EDF</v>
          </cell>
          <cell r="F56" t="str">
            <v xml:space="preserve">Quartier le savet </v>
          </cell>
          <cell r="G56">
            <v>6260</v>
          </cell>
          <cell r="H56" t="str">
            <v>PUGET-THENIERS</v>
          </cell>
          <cell r="M56" t="str">
            <v>] 1988 - 2000 ]</v>
          </cell>
          <cell r="N56" t="str">
            <v>electricité</v>
          </cell>
          <cell r="O56">
            <v>643</v>
          </cell>
          <cell r="P56">
            <v>0</v>
          </cell>
          <cell r="Q56">
            <v>17</v>
          </cell>
          <cell r="R56">
            <v>0</v>
          </cell>
          <cell r="S56">
            <v>2100</v>
          </cell>
          <cell r="T56">
            <v>91529</v>
          </cell>
          <cell r="U56">
            <v>6865</v>
          </cell>
        </row>
        <row r="57">
          <cell r="A57">
            <v>95</v>
          </cell>
          <cell r="B57">
            <v>2003</v>
          </cell>
          <cell r="C57" t="str">
            <v>PAILLON (DRAP)</v>
          </cell>
          <cell r="D57" t="str">
            <v>Bureaux</v>
          </cell>
          <cell r="E57" t="str">
            <v>EDF</v>
          </cell>
          <cell r="F57" t="str">
            <v xml:space="preserve">1 plan du marquis </v>
          </cell>
          <cell r="G57">
            <v>6340</v>
          </cell>
          <cell r="H57" t="str">
            <v>DRAP</v>
          </cell>
          <cell r="M57" t="str">
            <v>Avant 1974</v>
          </cell>
          <cell r="N57" t="str">
            <v>electricité</v>
          </cell>
          <cell r="O57">
            <v>681</v>
          </cell>
          <cell r="P57">
            <v>0</v>
          </cell>
          <cell r="Q57">
            <v>34</v>
          </cell>
          <cell r="R57">
            <v>0</v>
          </cell>
          <cell r="S57">
            <v>1308</v>
          </cell>
          <cell r="T57">
            <v>109743</v>
          </cell>
          <cell r="U57">
            <v>8231</v>
          </cell>
        </row>
        <row r="58">
          <cell r="A58">
            <v>96</v>
          </cell>
          <cell r="B58">
            <v>2003</v>
          </cell>
          <cell r="C58" t="str">
            <v>GRASSE DUVAL</v>
          </cell>
          <cell r="D58" t="str">
            <v>Bureaux</v>
          </cell>
          <cell r="E58" t="str">
            <v>EDF</v>
          </cell>
          <cell r="F58" t="str">
            <v xml:space="preserve">av Mathias DUVAL </v>
          </cell>
          <cell r="G58">
            <v>6130</v>
          </cell>
          <cell r="H58" t="str">
            <v>GRASSE</v>
          </cell>
          <cell r="M58" t="str">
            <v>Avant 1974</v>
          </cell>
          <cell r="N58" t="str">
            <v>electricité</v>
          </cell>
          <cell r="O58">
            <v>1308</v>
          </cell>
          <cell r="P58">
            <v>1308</v>
          </cell>
          <cell r="Q58">
            <v>41</v>
          </cell>
          <cell r="R58">
            <v>0</v>
          </cell>
          <cell r="S58">
            <v>1504</v>
          </cell>
          <cell r="T58">
            <v>228235</v>
          </cell>
          <cell r="U58">
            <v>17118</v>
          </cell>
        </row>
        <row r="59">
          <cell r="A59">
            <v>97</v>
          </cell>
          <cell r="B59">
            <v>2003</v>
          </cell>
          <cell r="C59" t="str">
            <v>SIEGE DU CENTRE 2</v>
          </cell>
          <cell r="D59" t="str">
            <v>Bureaux</v>
          </cell>
          <cell r="E59" t="str">
            <v>EDF</v>
          </cell>
          <cell r="F59" t="str">
            <v xml:space="preserve">125 av de BRANCOLAR </v>
          </cell>
          <cell r="G59">
            <v>6100</v>
          </cell>
          <cell r="H59" t="str">
            <v>NICE</v>
          </cell>
          <cell r="M59" t="str">
            <v>Avant 1974</v>
          </cell>
          <cell r="N59" t="str">
            <v>electricité</v>
          </cell>
          <cell r="O59">
            <v>9807</v>
          </cell>
          <cell r="P59">
            <v>9807</v>
          </cell>
          <cell r="Q59">
            <v>490</v>
          </cell>
          <cell r="R59">
            <v>0</v>
          </cell>
          <cell r="S59">
            <v>1308</v>
          </cell>
          <cell r="T59">
            <v>2405404</v>
          </cell>
          <cell r="U59">
            <v>180405</v>
          </cell>
        </row>
        <row r="60">
          <cell r="A60">
            <v>98</v>
          </cell>
          <cell r="B60">
            <v>2003</v>
          </cell>
          <cell r="C60" t="str">
            <v>LE CANNET/ LES FADES</v>
          </cell>
          <cell r="D60" t="str">
            <v>Bureaux</v>
          </cell>
          <cell r="E60" t="str">
            <v>EDF</v>
          </cell>
          <cell r="F60" t="str">
            <v xml:space="preserve">27 Ch FADES Locaux Techniques </v>
          </cell>
          <cell r="G60">
            <v>6110</v>
          </cell>
          <cell r="H60" t="str">
            <v>LE CANNET</v>
          </cell>
          <cell r="M60" t="str">
            <v>] 1988 - 2000 ]</v>
          </cell>
          <cell r="N60" t="str">
            <v>electricité</v>
          </cell>
          <cell r="O60">
            <v>3367</v>
          </cell>
          <cell r="P60">
            <v>3367</v>
          </cell>
          <cell r="Q60">
            <v>72</v>
          </cell>
          <cell r="R60">
            <v>0</v>
          </cell>
          <cell r="S60">
            <v>1532</v>
          </cell>
          <cell r="T60">
            <v>546984</v>
          </cell>
          <cell r="U60">
            <v>41023</v>
          </cell>
        </row>
        <row r="61">
          <cell r="A61">
            <v>3</v>
          </cell>
          <cell r="B61">
            <v>2003</v>
          </cell>
          <cell r="C61" t="str">
            <v>St Exupéry</v>
          </cell>
          <cell r="D61" t="str">
            <v>Enseignement</v>
          </cell>
          <cell r="E61" t="str">
            <v>Collège</v>
          </cell>
          <cell r="F61" t="str">
            <v xml:space="preserve">116 av. Pierre Amadieu </v>
          </cell>
          <cell r="G61">
            <v>6700</v>
          </cell>
          <cell r="H61" t="str">
            <v>St Laurent du Var</v>
          </cell>
          <cell r="I61" t="str">
            <v>04 93 07 71 63</v>
          </cell>
          <cell r="J61" t="str">
            <v>04 92 12 13 80</v>
          </cell>
          <cell r="K61" t="str">
            <v>CLEMENT</v>
          </cell>
          <cell r="L61" t="str">
            <v>PEREZ</v>
          </cell>
          <cell r="M61" t="str">
            <v>] 1988 - 2000 ]</v>
          </cell>
          <cell r="N61" t="str">
            <v>gaz</v>
          </cell>
          <cell r="O61">
            <v>6237</v>
          </cell>
          <cell r="P61">
            <v>0</v>
          </cell>
          <cell r="Q61">
            <v>660</v>
          </cell>
          <cell r="R61">
            <v>0</v>
          </cell>
          <cell r="S61">
            <v>1308</v>
          </cell>
          <cell r="T61">
            <v>262309</v>
          </cell>
          <cell r="U61">
            <v>28127</v>
          </cell>
          <cell r="V61">
            <v>286299</v>
          </cell>
          <cell r="W61">
            <v>10688</v>
          </cell>
        </row>
        <row r="62">
          <cell r="A62">
            <v>4</v>
          </cell>
          <cell r="B62">
            <v>2003</v>
          </cell>
          <cell r="C62" t="str">
            <v>Henri Matisse</v>
          </cell>
          <cell r="D62" t="str">
            <v>Enseignement</v>
          </cell>
          <cell r="E62" t="str">
            <v>Collège</v>
          </cell>
          <cell r="F62" t="str">
            <v xml:space="preserve">Av. Reine Victoria </v>
          </cell>
          <cell r="G62">
            <v>6050</v>
          </cell>
          <cell r="H62" t="str">
            <v>Nice cedex 1</v>
          </cell>
          <cell r="I62" t="str">
            <v>04 93 81 26 35</v>
          </cell>
          <cell r="J62" t="str">
            <v>04 93 53 11 45</v>
          </cell>
          <cell r="K62" t="str">
            <v>MATHOREZ Marie</v>
          </cell>
          <cell r="L62" t="str">
            <v>DELAGRANGE Christian</v>
          </cell>
          <cell r="M62" t="str">
            <v>] 1974 - 1988 ]</v>
          </cell>
          <cell r="N62" t="str">
            <v>gaz</v>
          </cell>
          <cell r="O62">
            <v>6867</v>
          </cell>
          <cell r="P62">
            <v>0</v>
          </cell>
          <cell r="Q62">
            <v>950</v>
          </cell>
          <cell r="R62">
            <v>0</v>
          </cell>
          <cell r="S62">
            <v>1308</v>
          </cell>
          <cell r="T62">
            <v>164795</v>
          </cell>
          <cell r="U62">
            <v>17381</v>
          </cell>
          <cell r="V62">
            <v>384063</v>
          </cell>
          <cell r="W62">
            <v>14007</v>
          </cell>
        </row>
        <row r="63">
          <cell r="A63">
            <v>6</v>
          </cell>
          <cell r="B63">
            <v>2003</v>
          </cell>
          <cell r="C63" t="str">
            <v>Les Vallergues</v>
          </cell>
          <cell r="D63" t="str">
            <v>Enseignement</v>
          </cell>
          <cell r="E63" t="str">
            <v>Collège</v>
          </cell>
          <cell r="F63" t="str">
            <v xml:space="preserve">71 av. de Lattre de Tassigny </v>
          </cell>
          <cell r="G63">
            <v>6400</v>
          </cell>
          <cell r="H63" t="str">
            <v>CANNES</v>
          </cell>
          <cell r="I63" t="str">
            <v>04 93 06 63 33</v>
          </cell>
          <cell r="J63" t="str">
            <v>04 93 06 63 34</v>
          </cell>
          <cell r="K63" t="str">
            <v>Conseil général des Alpes-Maritimes</v>
          </cell>
          <cell r="L63" t="str">
            <v>Quantier Danielle</v>
          </cell>
          <cell r="M63" t="str">
            <v>] 1974 - 1988 ]</v>
          </cell>
          <cell r="N63" t="str">
            <v>gaz</v>
          </cell>
          <cell r="O63">
            <v>8535</v>
          </cell>
          <cell r="P63">
            <v>0</v>
          </cell>
          <cell r="Q63">
            <v>606</v>
          </cell>
          <cell r="R63">
            <v>0</v>
          </cell>
          <cell r="S63">
            <v>1532</v>
          </cell>
          <cell r="T63">
            <v>209828</v>
          </cell>
          <cell r="U63">
            <v>18454</v>
          </cell>
          <cell r="V63">
            <v>460720</v>
          </cell>
          <cell r="W63">
            <v>17116</v>
          </cell>
        </row>
        <row r="64">
          <cell r="A64">
            <v>9</v>
          </cell>
          <cell r="B64">
            <v>2003</v>
          </cell>
          <cell r="C64" t="str">
            <v>Antoine Risso</v>
          </cell>
          <cell r="D64" t="str">
            <v>Enseignement</v>
          </cell>
          <cell r="E64" t="str">
            <v>Collège</v>
          </cell>
          <cell r="F64" t="str">
            <v xml:space="preserve">8 bd Pierre Sola </v>
          </cell>
          <cell r="G64">
            <v>6300</v>
          </cell>
          <cell r="H64" t="str">
            <v>Nice</v>
          </cell>
          <cell r="I64" t="str">
            <v>04 92 00 00 30</v>
          </cell>
          <cell r="J64" t="str">
            <v>04 92 00 00 40</v>
          </cell>
          <cell r="K64" t="str">
            <v>REZGUI Jocelyne</v>
          </cell>
          <cell r="L64" t="str">
            <v>ANDREANI Paul</v>
          </cell>
          <cell r="M64" t="str">
            <v>Avant 1974</v>
          </cell>
          <cell r="N64" t="str">
            <v>gaz</v>
          </cell>
          <cell r="O64">
            <v>6950</v>
          </cell>
          <cell r="P64">
            <v>0</v>
          </cell>
          <cell r="Q64">
            <v>654</v>
          </cell>
          <cell r="R64">
            <v>0</v>
          </cell>
          <cell r="S64">
            <v>1308</v>
          </cell>
          <cell r="T64">
            <v>93792</v>
          </cell>
          <cell r="U64">
            <v>10492</v>
          </cell>
          <cell r="V64">
            <v>340944</v>
          </cell>
          <cell r="W64">
            <v>12756</v>
          </cell>
        </row>
        <row r="65">
          <cell r="A65">
            <v>11</v>
          </cell>
          <cell r="B65">
            <v>2003</v>
          </cell>
          <cell r="C65" t="str">
            <v>Albert Camus</v>
          </cell>
          <cell r="D65" t="str">
            <v>Enseignement</v>
          </cell>
          <cell r="E65" t="str">
            <v>Collège</v>
          </cell>
          <cell r="F65" t="str">
            <v xml:space="preserve">Av. Robert Schuman </v>
          </cell>
          <cell r="G65">
            <v>6210</v>
          </cell>
          <cell r="H65" t="str">
            <v>Mandelieu la Napoule</v>
          </cell>
          <cell r="I65" t="str">
            <v>04 93 93 60 60</v>
          </cell>
          <cell r="J65" t="str">
            <v>04 93 93 60 61</v>
          </cell>
          <cell r="K65" t="str">
            <v>PETT Yolande</v>
          </cell>
          <cell r="L65" t="str">
            <v>BENDELAC Alberto</v>
          </cell>
          <cell r="M65" t="str">
            <v>] 1974 - 1988 ]</v>
          </cell>
          <cell r="N65" t="str">
            <v>gaz</v>
          </cell>
          <cell r="O65">
            <v>8404</v>
          </cell>
          <cell r="P65">
            <v>0</v>
          </cell>
          <cell r="Q65">
            <v>711</v>
          </cell>
          <cell r="R65">
            <v>0</v>
          </cell>
          <cell r="S65">
            <v>1480</v>
          </cell>
          <cell r="T65">
            <v>225603</v>
          </cell>
          <cell r="U65">
            <v>24534</v>
          </cell>
          <cell r="V65">
            <v>575510</v>
          </cell>
          <cell r="W65">
            <v>21940</v>
          </cell>
        </row>
        <row r="66">
          <cell r="A66">
            <v>13</v>
          </cell>
          <cell r="B66">
            <v>2003</v>
          </cell>
          <cell r="C66" t="str">
            <v>La Bourgade</v>
          </cell>
          <cell r="D66" t="str">
            <v>Enseignement</v>
          </cell>
          <cell r="E66" t="str">
            <v>Collège</v>
          </cell>
          <cell r="F66" t="str">
            <v xml:space="preserve"> 17 allée des Lucioles</v>
          </cell>
          <cell r="G66">
            <v>6340</v>
          </cell>
          <cell r="H66" t="str">
            <v>La Trinité</v>
          </cell>
          <cell r="I66" t="str">
            <v>04 93 54 30 10</v>
          </cell>
          <cell r="J66" t="str">
            <v>04 93 54 56 41</v>
          </cell>
          <cell r="K66" t="str">
            <v>Mr BIAGI</v>
          </cell>
          <cell r="L66" t="str">
            <v>Mme PORTET</v>
          </cell>
          <cell r="M66" t="str">
            <v>] 1974 - 1988 ]</v>
          </cell>
          <cell r="N66" t="str">
            <v>gaz</v>
          </cell>
          <cell r="O66">
            <v>2355</v>
          </cell>
          <cell r="P66">
            <v>0</v>
          </cell>
          <cell r="Q66">
            <v>520</v>
          </cell>
          <cell r="R66">
            <v>0</v>
          </cell>
          <cell r="S66">
            <v>1308</v>
          </cell>
          <cell r="T66">
            <v>121017</v>
          </cell>
          <cell r="U66">
            <v>11806</v>
          </cell>
          <cell r="V66">
            <v>79770</v>
          </cell>
          <cell r="W66">
            <v>3046</v>
          </cell>
        </row>
        <row r="67">
          <cell r="A67">
            <v>14</v>
          </cell>
          <cell r="B67">
            <v>2003</v>
          </cell>
          <cell r="C67" t="str">
            <v>Gérard Philippe</v>
          </cell>
          <cell r="D67" t="str">
            <v>Enseignement</v>
          </cell>
          <cell r="E67" t="str">
            <v>Collège</v>
          </cell>
          <cell r="F67" t="str">
            <v xml:space="preserve">1 av. Alfred de Vigny </v>
          </cell>
          <cell r="G67">
            <v>6150</v>
          </cell>
          <cell r="H67" t="str">
            <v>Cannes La Bocca</v>
          </cell>
          <cell r="I67" t="str">
            <v>04 93 90 50 50</v>
          </cell>
          <cell r="J67" t="str">
            <v>04 93 90 50 55</v>
          </cell>
          <cell r="K67" t="str">
            <v>Yvette ROBALDO, M CAMERA factotum</v>
          </cell>
          <cell r="L67" t="str">
            <v>Mr HOUGUE</v>
          </cell>
          <cell r="M67" t="str">
            <v>] 1974 - 1988 ]</v>
          </cell>
          <cell r="N67" t="str">
            <v>gaz</v>
          </cell>
          <cell r="O67">
            <v>3195</v>
          </cell>
          <cell r="P67">
            <v>0</v>
          </cell>
          <cell r="Q67">
            <v>739</v>
          </cell>
          <cell r="R67">
            <v>0</v>
          </cell>
          <cell r="S67">
            <v>1532</v>
          </cell>
          <cell r="T67">
            <v>164816</v>
          </cell>
          <cell r="U67">
            <v>16048</v>
          </cell>
          <cell r="V67">
            <v>480874</v>
          </cell>
          <cell r="W67">
            <v>17412</v>
          </cell>
        </row>
        <row r="68">
          <cell r="A68">
            <v>33</v>
          </cell>
          <cell r="B68">
            <v>2003</v>
          </cell>
          <cell r="C68" t="str">
            <v>BLANQUI</v>
          </cell>
          <cell r="D68" t="str">
            <v>Enseignement</v>
          </cell>
          <cell r="E68" t="str">
            <v>Collège</v>
          </cell>
          <cell r="F68" t="str">
            <v xml:space="preserve">promenade lieutenant René Maurin </v>
          </cell>
          <cell r="G68">
            <v>6260</v>
          </cell>
          <cell r="H68" t="str">
            <v>PUGET THENIERS</v>
          </cell>
          <cell r="I68" t="str">
            <v>04 93 05 20 21</v>
          </cell>
          <cell r="J68" t="str">
            <v>04 93 05 20 23</v>
          </cell>
          <cell r="K68" t="str">
            <v>M DUQUESNE</v>
          </cell>
          <cell r="L68" t="str">
            <v>Mme RENDA BLANC</v>
          </cell>
          <cell r="M68" t="str">
            <v>] 1974 - 1988 ]</v>
          </cell>
          <cell r="N68" t="str">
            <v>fioul</v>
          </cell>
          <cell r="O68">
            <v>5296</v>
          </cell>
          <cell r="P68">
            <v>0</v>
          </cell>
          <cell r="Q68">
            <v>275</v>
          </cell>
          <cell r="R68">
            <v>0</v>
          </cell>
          <cell r="S68">
            <v>2100</v>
          </cell>
          <cell r="T68">
            <v>105827</v>
          </cell>
          <cell r="U68">
            <v>11326</v>
          </cell>
          <cell r="X68">
            <v>678150</v>
          </cell>
          <cell r="Y68">
            <v>27910</v>
          </cell>
          <cell r="Z68">
            <v>16783</v>
          </cell>
          <cell r="AA68">
            <v>1432</v>
          </cell>
        </row>
        <row r="69">
          <cell r="A69">
            <v>34</v>
          </cell>
          <cell r="B69">
            <v>2003</v>
          </cell>
          <cell r="C69" t="str">
            <v>LA VESUBIE</v>
          </cell>
          <cell r="D69" t="str">
            <v>Enseignement</v>
          </cell>
          <cell r="E69" t="str">
            <v>Collège</v>
          </cell>
          <cell r="F69" t="str">
            <v xml:space="preserve">Jean Salines </v>
          </cell>
          <cell r="G69">
            <v>6450</v>
          </cell>
          <cell r="H69" t="str">
            <v>ROQUEBILLIERE</v>
          </cell>
          <cell r="I69" t="str">
            <v>04 93 03 40 07</v>
          </cell>
          <cell r="J69" t="str">
            <v>04 93 03 45 04</v>
          </cell>
          <cell r="K69" t="str">
            <v>Mme BOMER</v>
          </cell>
          <cell r="L69" t="str">
            <v>M LEIRITZ</v>
          </cell>
          <cell r="M69" t="str">
            <v>Avant 1974</v>
          </cell>
          <cell r="N69" t="str">
            <v>bois</v>
          </cell>
          <cell r="O69">
            <v>5793</v>
          </cell>
          <cell r="P69">
            <v>0</v>
          </cell>
          <cell r="Q69">
            <v>254</v>
          </cell>
          <cell r="R69">
            <v>0</v>
          </cell>
          <cell r="S69">
            <v>2403</v>
          </cell>
          <cell r="T69">
            <v>159478</v>
          </cell>
          <cell r="U69">
            <v>17198</v>
          </cell>
          <cell r="Z69">
            <v>110192</v>
          </cell>
          <cell r="AA69">
            <v>7592</v>
          </cell>
          <cell r="AD69">
            <v>912000</v>
          </cell>
          <cell r="AE69">
            <v>23753</v>
          </cell>
        </row>
        <row r="70">
          <cell r="A70">
            <v>35</v>
          </cell>
          <cell r="B70">
            <v>2003</v>
          </cell>
          <cell r="C70" t="str">
            <v>RABELAIS</v>
          </cell>
          <cell r="D70" t="str">
            <v>Enseignement</v>
          </cell>
          <cell r="E70" t="str">
            <v>Collège</v>
          </cell>
          <cell r="F70" t="str">
            <v xml:space="preserve">Chemin du Castel </v>
          </cell>
          <cell r="G70">
            <v>6440</v>
          </cell>
          <cell r="H70" t="str">
            <v>L'ESCARENE</v>
          </cell>
          <cell r="I70" t="str">
            <v>04 93 79 66 77</v>
          </cell>
          <cell r="J70" t="str">
            <v>04 93 79 68 28</v>
          </cell>
          <cell r="K70" t="str">
            <v>Mme LASNIER</v>
          </cell>
          <cell r="L70" t="str">
            <v>M HUMBERT</v>
          </cell>
          <cell r="M70" t="str">
            <v>] 1988 - 2000 ]</v>
          </cell>
          <cell r="N70" t="str">
            <v>gaz</v>
          </cell>
          <cell r="O70">
            <v>6360</v>
          </cell>
          <cell r="P70">
            <v>0</v>
          </cell>
          <cell r="Q70">
            <v>375</v>
          </cell>
          <cell r="R70">
            <v>0</v>
          </cell>
          <cell r="S70">
            <v>2136</v>
          </cell>
          <cell r="T70">
            <v>113786</v>
          </cell>
          <cell r="U70">
            <v>10811</v>
          </cell>
          <cell r="V70">
            <v>349074</v>
          </cell>
          <cell r="W70">
            <v>15152</v>
          </cell>
        </row>
        <row r="71">
          <cell r="A71">
            <v>36</v>
          </cell>
          <cell r="B71">
            <v>2003</v>
          </cell>
          <cell r="C71" t="str">
            <v>le Pré des ROURES</v>
          </cell>
          <cell r="D71" t="str">
            <v>Enseignement</v>
          </cell>
          <cell r="E71" t="str">
            <v>Collège</v>
          </cell>
          <cell r="F71" t="str">
            <v xml:space="preserve">7 route de NICE </v>
          </cell>
          <cell r="G71">
            <v>6650</v>
          </cell>
          <cell r="H71" t="str">
            <v>LE ROURET</v>
          </cell>
          <cell r="I71" t="str">
            <v>04 92 60 30 30</v>
          </cell>
          <cell r="J71" t="str">
            <v>04 60 60 30 31</v>
          </cell>
          <cell r="K71" t="str">
            <v>Mme GUICHARD</v>
          </cell>
          <cell r="L71" t="str">
            <v>Mme OCTAVE</v>
          </cell>
          <cell r="M71" t="str">
            <v>] 1988 - 2000 ]</v>
          </cell>
          <cell r="N71" t="str">
            <v>gaz</v>
          </cell>
          <cell r="O71">
            <v>7220</v>
          </cell>
          <cell r="P71">
            <v>0</v>
          </cell>
          <cell r="Q71">
            <v>863</v>
          </cell>
          <cell r="R71">
            <v>0</v>
          </cell>
          <cell r="S71">
            <v>1504</v>
          </cell>
          <cell r="T71">
            <v>197853</v>
          </cell>
          <cell r="U71">
            <v>19290</v>
          </cell>
          <cell r="V71">
            <v>473627</v>
          </cell>
          <cell r="W71">
            <v>18093</v>
          </cell>
        </row>
        <row r="72">
          <cell r="A72">
            <v>37</v>
          </cell>
          <cell r="B72">
            <v>2003</v>
          </cell>
          <cell r="C72" t="str">
            <v>Les BAOUS</v>
          </cell>
          <cell r="D72" t="str">
            <v>Enseignement</v>
          </cell>
          <cell r="E72" t="str">
            <v>Collège</v>
          </cell>
          <cell r="F72" t="str">
            <v xml:space="preserve">Route de Gattières </v>
          </cell>
          <cell r="G72">
            <v>6640</v>
          </cell>
          <cell r="H72" t="str">
            <v>SAINT JEANNET</v>
          </cell>
          <cell r="I72" t="str">
            <v>04 93 24 51 30</v>
          </cell>
          <cell r="M72" t="str">
            <v>] 1988 - 2000 ]</v>
          </cell>
          <cell r="N72" t="str">
            <v>gaz</v>
          </cell>
          <cell r="O72">
            <v>7481</v>
          </cell>
          <cell r="P72">
            <v>0</v>
          </cell>
          <cell r="Q72">
            <v>780</v>
          </cell>
          <cell r="R72">
            <v>0</v>
          </cell>
          <cell r="S72">
            <v>1308</v>
          </cell>
          <cell r="T72">
            <v>239780</v>
          </cell>
          <cell r="U72">
            <v>21176</v>
          </cell>
          <cell r="V72">
            <v>735717</v>
          </cell>
          <cell r="W72">
            <v>25972</v>
          </cell>
        </row>
        <row r="73">
          <cell r="A73">
            <v>38</v>
          </cell>
          <cell r="B73">
            <v>2003</v>
          </cell>
          <cell r="C73" t="str">
            <v>YVES KLEIN</v>
          </cell>
          <cell r="D73" t="str">
            <v>Enseignement</v>
          </cell>
          <cell r="E73" t="str">
            <v>Collège</v>
          </cell>
          <cell r="F73" t="str">
            <v xml:space="preserve">Bd Alex Roubert </v>
          </cell>
          <cell r="G73">
            <v>6480</v>
          </cell>
          <cell r="H73" t="str">
            <v>LA COLLE SUR LOUP</v>
          </cell>
          <cell r="I73" t="str">
            <v>04 93 32 32 70</v>
          </cell>
          <cell r="L73" t="str">
            <v>M LUCATS</v>
          </cell>
          <cell r="M73" t="str">
            <v>] 1974 - 1988 ]</v>
          </cell>
          <cell r="N73" t="str">
            <v>gaz</v>
          </cell>
          <cell r="O73">
            <v>3039</v>
          </cell>
          <cell r="P73">
            <v>0</v>
          </cell>
          <cell r="Q73">
            <v>628</v>
          </cell>
          <cell r="R73">
            <v>0</v>
          </cell>
          <cell r="S73">
            <v>1562</v>
          </cell>
          <cell r="T73">
            <v>181196</v>
          </cell>
          <cell r="U73">
            <v>16274</v>
          </cell>
          <cell r="V73">
            <v>489172</v>
          </cell>
          <cell r="W73">
            <v>18283</v>
          </cell>
        </row>
        <row r="74">
          <cell r="A74">
            <v>39</v>
          </cell>
          <cell r="B74">
            <v>2003</v>
          </cell>
          <cell r="C74" t="str">
            <v>LANGEVIN</v>
          </cell>
          <cell r="D74" t="str">
            <v>Enseignement</v>
          </cell>
          <cell r="E74" t="str">
            <v>Collège</v>
          </cell>
          <cell r="F74" t="str">
            <v xml:space="preserve">11 Bd Colle Bette </v>
          </cell>
          <cell r="G74">
            <v>6510</v>
          </cell>
          <cell r="H74" t="str">
            <v>CARROS</v>
          </cell>
          <cell r="I74" t="str">
            <v>04 92 08 20 70</v>
          </cell>
          <cell r="J74" t="str">
            <v>04 92 08 20 71 ou 72</v>
          </cell>
          <cell r="K74" t="str">
            <v>M MARET</v>
          </cell>
          <cell r="L74" t="str">
            <v>M BOYE</v>
          </cell>
          <cell r="M74" t="str">
            <v>] 1974 - 1988 ]</v>
          </cell>
          <cell r="N74" t="str">
            <v>gaz</v>
          </cell>
          <cell r="O74">
            <v>5625</v>
          </cell>
          <cell r="P74">
            <v>0</v>
          </cell>
          <cell r="Q74">
            <v>799</v>
          </cell>
          <cell r="R74">
            <v>0</v>
          </cell>
          <cell r="S74">
            <v>1475</v>
          </cell>
          <cell r="T74">
            <v>183459</v>
          </cell>
          <cell r="U74">
            <v>19036</v>
          </cell>
          <cell r="V74">
            <v>450418</v>
          </cell>
          <cell r="W74">
            <v>17138</v>
          </cell>
        </row>
        <row r="75">
          <cell r="A75">
            <v>40</v>
          </cell>
          <cell r="B75">
            <v>2003</v>
          </cell>
          <cell r="C75" t="str">
            <v>Guillaume VENTO</v>
          </cell>
          <cell r="D75" t="str">
            <v>Enseignement</v>
          </cell>
          <cell r="E75" t="str">
            <v>Collège</v>
          </cell>
          <cell r="F75" t="str">
            <v xml:space="preserve">400 Cours Centenaire </v>
          </cell>
          <cell r="G75">
            <v>6503</v>
          </cell>
          <cell r="H75" t="str">
            <v>MENTON</v>
          </cell>
          <cell r="I75" t="str">
            <v>04 92 10 30 03</v>
          </cell>
          <cell r="J75" t="str">
            <v>04 92 10 10 66</v>
          </cell>
          <cell r="K75" t="str">
            <v>M THIERY</v>
          </cell>
          <cell r="L75" t="str">
            <v>Mme PORTET</v>
          </cell>
          <cell r="M75" t="str">
            <v>] 1988 - 2000 ]</v>
          </cell>
          <cell r="N75" t="str">
            <v>gaz</v>
          </cell>
          <cell r="O75">
            <v>4095</v>
          </cell>
          <cell r="P75">
            <v>0</v>
          </cell>
          <cell r="Q75">
            <v>984</v>
          </cell>
          <cell r="R75">
            <v>0</v>
          </cell>
          <cell r="S75">
            <v>1038</v>
          </cell>
          <cell r="T75">
            <v>247840</v>
          </cell>
          <cell r="U75">
            <v>23927</v>
          </cell>
          <cell r="V75">
            <v>482145</v>
          </cell>
          <cell r="W75">
            <v>17787</v>
          </cell>
        </row>
        <row r="76">
          <cell r="A76">
            <v>41</v>
          </cell>
          <cell r="B76">
            <v>2003</v>
          </cell>
          <cell r="C76" t="str">
            <v>Victor DURUY</v>
          </cell>
          <cell r="D76" t="str">
            <v>Enseignement</v>
          </cell>
          <cell r="E76" t="str">
            <v>Collège</v>
          </cell>
          <cell r="F76" t="str">
            <v xml:space="preserve">36 av de l'Arbre Inférieur </v>
          </cell>
          <cell r="G76">
            <v>6000</v>
          </cell>
          <cell r="H76" t="str">
            <v>NICE</v>
          </cell>
          <cell r="I76" t="str">
            <v>04 93 85 38 05</v>
          </cell>
          <cell r="J76" t="str">
            <v>04 92 47 78 50</v>
          </cell>
          <cell r="K76" t="str">
            <v>M PIGEON</v>
          </cell>
          <cell r="L76" t="str">
            <v>Mme MALZANI DELGERY</v>
          </cell>
          <cell r="M76" t="str">
            <v>Avant 1974</v>
          </cell>
          <cell r="N76" t="str">
            <v>fioul</v>
          </cell>
          <cell r="O76">
            <v>7500</v>
          </cell>
          <cell r="P76">
            <v>0</v>
          </cell>
          <cell r="Q76">
            <v>700</v>
          </cell>
          <cell r="R76">
            <v>0</v>
          </cell>
          <cell r="S76">
            <v>1308</v>
          </cell>
          <cell r="T76">
            <v>162518</v>
          </cell>
          <cell r="U76">
            <v>16431</v>
          </cell>
          <cell r="V76">
            <v>51262</v>
          </cell>
          <cell r="W76">
            <v>2178</v>
          </cell>
          <cell r="X76">
            <v>356400</v>
          </cell>
          <cell r="Y76">
            <v>14346</v>
          </cell>
        </row>
        <row r="77">
          <cell r="A77">
            <v>42</v>
          </cell>
          <cell r="B77">
            <v>2003</v>
          </cell>
          <cell r="C77" t="str">
            <v>Jean-Baptiste RUSCA</v>
          </cell>
          <cell r="D77" t="str">
            <v>Enseignement</v>
          </cell>
          <cell r="E77" t="str">
            <v>Collège</v>
          </cell>
          <cell r="F77" t="str">
            <v xml:space="preserve">Saint Dalmas </v>
          </cell>
          <cell r="G77">
            <v>6430</v>
          </cell>
          <cell r="H77" t="str">
            <v>TENDE</v>
          </cell>
          <cell r="I77" t="str">
            <v>04 93 04 86 25</v>
          </cell>
          <cell r="K77" t="str">
            <v>Mle DE ANGELI</v>
          </cell>
          <cell r="L77" t="str">
            <v>M BARDET</v>
          </cell>
          <cell r="M77" t="str">
            <v>Avant 1974</v>
          </cell>
          <cell r="N77" t="str">
            <v>fioul</v>
          </cell>
          <cell r="O77">
            <v>3700</v>
          </cell>
          <cell r="P77">
            <v>0</v>
          </cell>
          <cell r="Q77">
            <v>118</v>
          </cell>
          <cell r="R77">
            <v>0</v>
          </cell>
          <cell r="S77">
            <v>2212</v>
          </cell>
          <cell r="T77">
            <v>133495</v>
          </cell>
          <cell r="U77">
            <v>13537</v>
          </cell>
          <cell r="X77">
            <v>212850</v>
          </cell>
          <cell r="Y77">
            <v>6847</v>
          </cell>
          <cell r="Z77">
            <v>160437</v>
          </cell>
          <cell r="AA77">
            <v>10379</v>
          </cell>
        </row>
        <row r="78">
          <cell r="A78">
            <v>43</v>
          </cell>
          <cell r="B78">
            <v>2003</v>
          </cell>
          <cell r="C78" t="str">
            <v>Vallées du Paillon</v>
          </cell>
          <cell r="D78" t="str">
            <v>Enseignement</v>
          </cell>
          <cell r="E78" t="str">
            <v>Collège</v>
          </cell>
          <cell r="F78" t="str">
            <v xml:space="preserve">Av Marcel Celesoni </v>
          </cell>
          <cell r="G78">
            <v>6392</v>
          </cell>
          <cell r="H78" t="str">
            <v>CONTES</v>
          </cell>
          <cell r="I78" t="str">
            <v>04 93 79 18 18 ou 16 10</v>
          </cell>
          <cell r="K78" t="str">
            <v>Mr BILLA</v>
          </cell>
          <cell r="L78" t="str">
            <v>Mme ROBERT</v>
          </cell>
          <cell r="M78" t="str">
            <v>] 1974 - 1988 ]</v>
          </cell>
          <cell r="N78" t="str">
            <v>gaz</v>
          </cell>
          <cell r="O78">
            <v>6585</v>
          </cell>
          <cell r="P78">
            <v>0</v>
          </cell>
          <cell r="Q78">
            <v>741</v>
          </cell>
          <cell r="R78">
            <v>0</v>
          </cell>
          <cell r="S78">
            <v>1610</v>
          </cell>
          <cell r="T78">
            <v>183213</v>
          </cell>
          <cell r="U78">
            <v>20051</v>
          </cell>
          <cell r="V78">
            <v>496356</v>
          </cell>
          <cell r="W78">
            <v>17468</v>
          </cell>
        </row>
        <row r="79">
          <cell r="A79">
            <v>44</v>
          </cell>
          <cell r="B79">
            <v>2003</v>
          </cell>
          <cell r="C79" t="str">
            <v>Maurice Jaubert</v>
          </cell>
          <cell r="D79" t="str">
            <v>Enseignement</v>
          </cell>
          <cell r="E79" t="str">
            <v>Collège</v>
          </cell>
          <cell r="F79" t="str">
            <v xml:space="preserve">Cours Albert Camus </v>
          </cell>
          <cell r="G79">
            <v>6300</v>
          </cell>
          <cell r="H79" t="str">
            <v>NICE</v>
          </cell>
          <cell r="I79" t="str">
            <v>04 93 27 68 00</v>
          </cell>
          <cell r="J79" t="str">
            <v>04 93 27 68 18</v>
          </cell>
          <cell r="K79" t="str">
            <v>M BLAZY</v>
          </cell>
          <cell r="L79" t="str">
            <v>M MAISSA</v>
          </cell>
          <cell r="M79" t="str">
            <v>] 1974 - 1988 ]</v>
          </cell>
          <cell r="N79" t="str">
            <v>chauffage urbain</v>
          </cell>
          <cell r="O79">
            <v>4781</v>
          </cell>
          <cell r="P79">
            <v>0</v>
          </cell>
          <cell r="Q79">
            <v>771</v>
          </cell>
          <cell r="R79">
            <v>0</v>
          </cell>
          <cell r="S79">
            <v>1308</v>
          </cell>
          <cell r="T79">
            <v>324432</v>
          </cell>
          <cell r="U79">
            <v>30376</v>
          </cell>
          <cell r="V79">
            <v>20359</v>
          </cell>
          <cell r="W79">
            <v>1006</v>
          </cell>
          <cell r="AB79">
            <v>554740</v>
          </cell>
          <cell r="AC79">
            <v>20579</v>
          </cell>
        </row>
        <row r="80">
          <cell r="A80">
            <v>45</v>
          </cell>
          <cell r="B80">
            <v>2003</v>
          </cell>
          <cell r="C80" t="str">
            <v>VALBONNE</v>
          </cell>
          <cell r="D80" t="str">
            <v>Enseignement</v>
          </cell>
          <cell r="E80" t="str">
            <v>Collège</v>
          </cell>
          <cell r="F80" t="str">
            <v xml:space="preserve">Chemin de Darbousson </v>
          </cell>
          <cell r="G80">
            <v>6905</v>
          </cell>
          <cell r="H80" t="str">
            <v>SOPHIA ANTIPOLIS</v>
          </cell>
          <cell r="I80" t="str">
            <v>04 92 91 51 30</v>
          </cell>
          <cell r="K80" t="str">
            <v>M POLYBE</v>
          </cell>
          <cell r="L80" t="str">
            <v>Mme OTTOMBRE-BORSONI</v>
          </cell>
          <cell r="M80" t="str">
            <v>Après 2000</v>
          </cell>
          <cell r="N80" t="str">
            <v>bois</v>
          </cell>
          <cell r="O80">
            <v>9000</v>
          </cell>
          <cell r="P80">
            <v>0</v>
          </cell>
          <cell r="Q80">
            <v>356</v>
          </cell>
          <cell r="R80">
            <v>0</v>
          </cell>
          <cell r="S80">
            <v>1447</v>
          </cell>
          <cell r="T80">
            <v>203852</v>
          </cell>
          <cell r="U80">
            <v>21559</v>
          </cell>
          <cell r="V80">
            <v>249800</v>
          </cell>
          <cell r="W80">
            <v>13863</v>
          </cell>
          <cell r="AD80">
            <v>465957</v>
          </cell>
          <cell r="AE80">
            <v>11475</v>
          </cell>
        </row>
        <row r="81">
          <cell r="A81">
            <v>46</v>
          </cell>
          <cell r="B81">
            <v>2003</v>
          </cell>
          <cell r="C81" t="str">
            <v>St BLAISE</v>
          </cell>
          <cell r="D81" t="str">
            <v>Enseignement</v>
          </cell>
          <cell r="E81" t="str">
            <v>Collège</v>
          </cell>
          <cell r="F81" t="str">
            <v xml:space="preserve">2 bd SAINT BLAISE </v>
          </cell>
          <cell r="G81">
            <v>6420</v>
          </cell>
          <cell r="H81" t="str">
            <v>St SAUVEUR SUR TINEE</v>
          </cell>
          <cell r="I81" t="str">
            <v>04 93 02 20 32</v>
          </cell>
          <cell r="J81" t="str">
            <v>04 93 02 20 39</v>
          </cell>
          <cell r="K81" t="str">
            <v>Mme STORTI barbara</v>
          </cell>
          <cell r="L81" t="str">
            <v>Mme GUYOT</v>
          </cell>
          <cell r="M81" t="str">
            <v>Avant 1974</v>
          </cell>
          <cell r="N81" t="str">
            <v>fioul</v>
          </cell>
          <cell r="O81">
            <v>2410</v>
          </cell>
          <cell r="P81">
            <v>0</v>
          </cell>
          <cell r="Q81">
            <v>180</v>
          </cell>
          <cell r="R81">
            <v>0</v>
          </cell>
          <cell r="S81">
            <v>2403</v>
          </cell>
          <cell r="T81">
            <v>134297</v>
          </cell>
          <cell r="U81">
            <v>12723</v>
          </cell>
          <cell r="X81">
            <v>450450</v>
          </cell>
          <cell r="Y81">
            <v>17235</v>
          </cell>
          <cell r="Z81">
            <v>61610</v>
          </cell>
          <cell r="AA81">
            <v>5114</v>
          </cell>
        </row>
        <row r="82">
          <cell r="A82">
            <v>47</v>
          </cell>
          <cell r="B82">
            <v>2003</v>
          </cell>
          <cell r="C82" t="str">
            <v>L'EAU VIVE</v>
          </cell>
          <cell r="D82" t="str">
            <v>Enseignement</v>
          </cell>
          <cell r="E82" t="str">
            <v>Collège</v>
          </cell>
          <cell r="F82" t="str">
            <v xml:space="preserve">224 rue Virgile Barel </v>
          </cell>
          <cell r="G82">
            <v>6540</v>
          </cell>
          <cell r="H82" t="str">
            <v>BREIL SUR ROYA</v>
          </cell>
          <cell r="I82" t="str">
            <v>04 93 04 99 00</v>
          </cell>
          <cell r="J82" t="str">
            <v>04 93 04 99 01</v>
          </cell>
          <cell r="K82" t="str">
            <v>Mme MANGIAPAN</v>
          </cell>
          <cell r="L82" t="str">
            <v>M LUERA</v>
          </cell>
          <cell r="M82" t="str">
            <v>Avant 1974</v>
          </cell>
          <cell r="N82" t="str">
            <v>fioul</v>
          </cell>
          <cell r="O82">
            <v>4118</v>
          </cell>
          <cell r="P82">
            <v>0</v>
          </cell>
          <cell r="Q82">
            <v>141</v>
          </cell>
          <cell r="R82">
            <v>0</v>
          </cell>
          <cell r="S82">
            <v>1785</v>
          </cell>
          <cell r="T82">
            <v>167005</v>
          </cell>
          <cell r="U82">
            <v>17840</v>
          </cell>
          <cell r="X82">
            <v>276210</v>
          </cell>
          <cell r="Y82">
            <v>10071</v>
          </cell>
        </row>
        <row r="83">
          <cell r="A83">
            <v>56</v>
          </cell>
          <cell r="B83">
            <v>2003</v>
          </cell>
          <cell r="C83" t="str">
            <v>Massena</v>
          </cell>
          <cell r="D83" t="str">
            <v>Enseignement</v>
          </cell>
          <cell r="E83" t="str">
            <v>Lycée</v>
          </cell>
          <cell r="F83" t="str">
            <v xml:space="preserve">2 av. Felix Faure </v>
          </cell>
          <cell r="G83">
            <v>6050</v>
          </cell>
          <cell r="H83" t="str">
            <v>Nice cedex 1</v>
          </cell>
          <cell r="I83" t="str">
            <v>04 93 62 77 00</v>
          </cell>
          <cell r="K83" t="str">
            <v>Mr Vallet</v>
          </cell>
          <cell r="L83" t="str">
            <v>Mr Charpeil</v>
          </cell>
          <cell r="M83" t="str">
            <v>Avant 1974</v>
          </cell>
          <cell r="N83" t="str">
            <v>gaz</v>
          </cell>
          <cell r="O83">
            <v>14426</v>
          </cell>
          <cell r="P83">
            <v>0</v>
          </cell>
          <cell r="Q83">
            <v>1657</v>
          </cell>
          <cell r="R83">
            <v>0</v>
          </cell>
          <cell r="S83">
            <v>1308</v>
          </cell>
          <cell r="T83">
            <v>482408</v>
          </cell>
          <cell r="U83">
            <v>44193</v>
          </cell>
          <cell r="V83">
            <v>2066133</v>
          </cell>
          <cell r="W83">
            <v>74077</v>
          </cell>
        </row>
        <row r="84">
          <cell r="A84">
            <v>57</v>
          </cell>
          <cell r="B84">
            <v>2003</v>
          </cell>
          <cell r="C84" t="str">
            <v>Parc impérial</v>
          </cell>
          <cell r="D84" t="str">
            <v>Enseignement</v>
          </cell>
          <cell r="E84" t="str">
            <v>Lycée</v>
          </cell>
          <cell r="F84" t="str">
            <v xml:space="preserve">Av. Suzanne Lenglen </v>
          </cell>
          <cell r="G84">
            <v>6050</v>
          </cell>
          <cell r="H84" t="str">
            <v>Nice cedex</v>
          </cell>
          <cell r="I84" t="str">
            <v>04 92 15 24 60</v>
          </cell>
          <cell r="M84" t="str">
            <v>Avant 1974</v>
          </cell>
          <cell r="N84" t="str">
            <v>gaz</v>
          </cell>
          <cell r="O84">
            <v>32783</v>
          </cell>
          <cell r="P84">
            <v>0</v>
          </cell>
          <cell r="Q84">
            <v>2531</v>
          </cell>
          <cell r="R84">
            <v>0</v>
          </cell>
          <cell r="S84">
            <v>1308</v>
          </cell>
          <cell r="T84">
            <v>944955</v>
          </cell>
          <cell r="U84">
            <v>76236</v>
          </cell>
          <cell r="V84">
            <v>2279967</v>
          </cell>
          <cell r="W84">
            <v>77189</v>
          </cell>
        </row>
        <row r="85">
          <cell r="A85">
            <v>58</v>
          </cell>
          <cell r="B85">
            <v>2003</v>
          </cell>
          <cell r="C85" t="str">
            <v>Thierry Maulnier</v>
          </cell>
          <cell r="D85" t="str">
            <v>Enseignement</v>
          </cell>
          <cell r="E85" t="str">
            <v>Lycée</v>
          </cell>
          <cell r="F85" t="str">
            <v xml:space="preserve">2 av. Claude Debussy </v>
          </cell>
          <cell r="G85">
            <v>6200</v>
          </cell>
          <cell r="H85" t="str">
            <v>Nice</v>
          </cell>
          <cell r="I85" t="str">
            <v>04 93 18 00 50</v>
          </cell>
          <cell r="M85" t="str">
            <v>] 1988 - 2000 ]</v>
          </cell>
          <cell r="N85" t="str">
            <v>gaz</v>
          </cell>
          <cell r="O85">
            <v>12011</v>
          </cell>
          <cell r="P85">
            <v>0</v>
          </cell>
          <cell r="Q85">
            <v>1423</v>
          </cell>
          <cell r="R85">
            <v>0</v>
          </cell>
          <cell r="S85">
            <v>1308</v>
          </cell>
          <cell r="T85">
            <v>494106</v>
          </cell>
          <cell r="U85">
            <v>40609</v>
          </cell>
          <cell r="V85">
            <v>1018645</v>
          </cell>
          <cell r="W85">
            <v>35524</v>
          </cell>
        </row>
        <row r="86">
          <cell r="A86">
            <v>59</v>
          </cell>
          <cell r="B86">
            <v>2003</v>
          </cell>
          <cell r="C86" t="str">
            <v>Beau Site</v>
          </cell>
          <cell r="D86" t="str">
            <v>Enseignement</v>
          </cell>
          <cell r="E86" t="str">
            <v>Lycée</v>
          </cell>
          <cell r="F86" t="str">
            <v xml:space="preserve">38 av. d'Estienne d'Orve </v>
          </cell>
          <cell r="G86">
            <v>6050</v>
          </cell>
          <cell r="H86" t="str">
            <v>Nice cedex</v>
          </cell>
          <cell r="I86" t="str">
            <v>04 93 97 70 90</v>
          </cell>
          <cell r="M86" t="str">
            <v>Avant 1974</v>
          </cell>
          <cell r="N86" t="str">
            <v>gaz</v>
          </cell>
          <cell r="O86">
            <v>9873</v>
          </cell>
          <cell r="P86">
            <v>0</v>
          </cell>
          <cell r="Q86">
            <v>1270</v>
          </cell>
          <cell r="R86">
            <v>0</v>
          </cell>
          <cell r="S86">
            <v>1308</v>
          </cell>
          <cell r="T86">
            <v>259185</v>
          </cell>
          <cell r="U86">
            <v>25607</v>
          </cell>
          <cell r="V86">
            <v>704013</v>
          </cell>
          <cell r="W86">
            <v>25444</v>
          </cell>
        </row>
        <row r="87">
          <cell r="A87">
            <v>60</v>
          </cell>
          <cell r="B87">
            <v>2003</v>
          </cell>
          <cell r="C87" t="str">
            <v>Paul Augier</v>
          </cell>
          <cell r="D87" t="str">
            <v>Enseignement</v>
          </cell>
          <cell r="E87" t="str">
            <v>Lycée</v>
          </cell>
          <cell r="F87" t="str">
            <v xml:space="preserve">163 Bd René Cassin </v>
          </cell>
          <cell r="G87">
            <v>6203</v>
          </cell>
          <cell r="H87" t="str">
            <v>Nice cedex 3</v>
          </cell>
          <cell r="I87" t="str">
            <v>04 93 72 77 77</v>
          </cell>
          <cell r="K87" t="str">
            <v>Gérard Lancement</v>
          </cell>
          <cell r="M87" t="str">
            <v>Avant 1974</v>
          </cell>
          <cell r="N87" t="str">
            <v>gaz</v>
          </cell>
          <cell r="O87">
            <v>16429</v>
          </cell>
          <cell r="P87">
            <v>0</v>
          </cell>
          <cell r="Q87">
            <v>800</v>
          </cell>
          <cell r="R87">
            <v>0</v>
          </cell>
          <cell r="S87">
            <v>1308</v>
          </cell>
          <cell r="T87">
            <v>1432036</v>
          </cell>
          <cell r="U87">
            <v>111795</v>
          </cell>
          <cell r="V87">
            <v>1497470</v>
          </cell>
          <cell r="W87">
            <v>50630</v>
          </cell>
        </row>
        <row r="88">
          <cell r="A88">
            <v>61</v>
          </cell>
          <cell r="B88">
            <v>2003</v>
          </cell>
          <cell r="C88" t="str">
            <v>Guillaume Apollinaire</v>
          </cell>
          <cell r="D88" t="str">
            <v>Enseignement</v>
          </cell>
          <cell r="E88" t="str">
            <v>Lycée</v>
          </cell>
          <cell r="F88" t="str">
            <v xml:space="preserve">29 Bd J.B. Vérany </v>
          </cell>
          <cell r="G88">
            <v>6300</v>
          </cell>
          <cell r="H88" t="str">
            <v>Nice cedex 4</v>
          </cell>
          <cell r="I88" t="str">
            <v>04 93 92 85 35</v>
          </cell>
          <cell r="K88" t="str">
            <v>Michelle Terver</v>
          </cell>
          <cell r="M88" t="str">
            <v>] 1988 - 2000 ]</v>
          </cell>
          <cell r="N88" t="str">
            <v>gaz</v>
          </cell>
          <cell r="O88">
            <v>13415</v>
          </cell>
          <cell r="P88">
            <v>0</v>
          </cell>
          <cell r="Q88">
            <v>1590</v>
          </cell>
          <cell r="R88">
            <v>0</v>
          </cell>
          <cell r="S88">
            <v>1308</v>
          </cell>
          <cell r="T88">
            <v>449636</v>
          </cell>
          <cell r="U88">
            <v>38272</v>
          </cell>
          <cell r="V88">
            <v>740397</v>
          </cell>
          <cell r="W88">
            <v>25978</v>
          </cell>
        </row>
        <row r="89">
          <cell r="A89">
            <v>62</v>
          </cell>
          <cell r="B89">
            <v>2003</v>
          </cell>
          <cell r="C89" t="str">
            <v>LPR du bâtiment</v>
          </cell>
          <cell r="D89" t="str">
            <v>Enseignement</v>
          </cell>
          <cell r="E89" t="str">
            <v>Lycée</v>
          </cell>
          <cell r="F89" t="str">
            <v xml:space="preserve">17 Bd Pierre Sola </v>
          </cell>
          <cell r="G89">
            <v>6300</v>
          </cell>
          <cell r="H89" t="str">
            <v>Nice</v>
          </cell>
          <cell r="I89" t="str">
            <v>04 93 55 00 11</v>
          </cell>
          <cell r="J89" t="str">
            <v>04.93.55.40.68</v>
          </cell>
          <cell r="K89" t="str">
            <v>Michel MARQUIS</v>
          </cell>
          <cell r="M89" t="str">
            <v>Avant 1974</v>
          </cell>
          <cell r="N89" t="str">
            <v>gaz</v>
          </cell>
          <cell r="O89">
            <v>10400</v>
          </cell>
          <cell r="P89">
            <v>0</v>
          </cell>
          <cell r="Q89">
            <v>406</v>
          </cell>
          <cell r="R89">
            <v>0</v>
          </cell>
          <cell r="S89">
            <v>1308</v>
          </cell>
          <cell r="T89">
            <v>404926</v>
          </cell>
          <cell r="U89">
            <v>34580</v>
          </cell>
          <cell r="V89">
            <v>750895</v>
          </cell>
          <cell r="W89">
            <v>27161</v>
          </cell>
        </row>
        <row r="90">
          <cell r="A90">
            <v>63</v>
          </cell>
          <cell r="B90">
            <v>2003</v>
          </cell>
          <cell r="C90" t="str">
            <v>Magnan</v>
          </cell>
          <cell r="D90" t="str">
            <v>Enseignement</v>
          </cell>
          <cell r="E90" t="str">
            <v>Lycée</v>
          </cell>
          <cell r="F90" t="str">
            <v xml:space="preserve">34 rue Auguste Renoir </v>
          </cell>
          <cell r="G90">
            <v>6000</v>
          </cell>
          <cell r="H90" t="str">
            <v>Nice</v>
          </cell>
          <cell r="I90" t="str">
            <v>04 97 07 22 22</v>
          </cell>
          <cell r="M90" t="str">
            <v>Avant 1974</v>
          </cell>
          <cell r="N90" t="str">
            <v>gaz</v>
          </cell>
          <cell r="O90">
            <v>7422</v>
          </cell>
          <cell r="P90">
            <v>0</v>
          </cell>
          <cell r="Q90">
            <v>810</v>
          </cell>
          <cell r="R90">
            <v>0</v>
          </cell>
          <cell r="S90">
            <v>1308</v>
          </cell>
          <cell r="T90">
            <v>161792</v>
          </cell>
          <cell r="U90">
            <v>16800</v>
          </cell>
          <cell r="V90">
            <v>477907</v>
          </cell>
          <cell r="W90">
            <v>17197</v>
          </cell>
        </row>
        <row r="91">
          <cell r="A91">
            <v>64</v>
          </cell>
          <cell r="B91">
            <v>2003</v>
          </cell>
          <cell r="C91" t="str">
            <v>P &amp;M Curie</v>
          </cell>
          <cell r="D91" t="str">
            <v>Enseignement</v>
          </cell>
          <cell r="E91" t="str">
            <v>Lycée</v>
          </cell>
          <cell r="F91" t="str">
            <v xml:space="preserve">353 av. Doyen Jean Lepine </v>
          </cell>
          <cell r="G91">
            <v>6500</v>
          </cell>
          <cell r="H91" t="str">
            <v>Menton</v>
          </cell>
          <cell r="I91" t="str">
            <v>04 92 10 54 40</v>
          </cell>
          <cell r="M91" t="str">
            <v>Avant 1974</v>
          </cell>
          <cell r="N91" t="str">
            <v>gaz</v>
          </cell>
          <cell r="O91">
            <v>13840</v>
          </cell>
          <cell r="P91">
            <v>0</v>
          </cell>
          <cell r="Q91">
            <v>941</v>
          </cell>
          <cell r="R91">
            <v>0</v>
          </cell>
          <cell r="S91">
            <v>1038</v>
          </cell>
          <cell r="T91">
            <v>392466</v>
          </cell>
          <cell r="U91">
            <v>32955</v>
          </cell>
          <cell r="V91">
            <v>1586766</v>
          </cell>
          <cell r="W91">
            <v>54411</v>
          </cell>
        </row>
        <row r="92">
          <cell r="A92">
            <v>65</v>
          </cell>
          <cell r="B92">
            <v>2003</v>
          </cell>
          <cell r="C92" t="str">
            <v>Paul Valery</v>
          </cell>
          <cell r="D92" t="str">
            <v>Enseignement</v>
          </cell>
          <cell r="E92" t="str">
            <v>Lycée</v>
          </cell>
          <cell r="F92" t="str">
            <v xml:space="preserve">1 av. St Jacques </v>
          </cell>
          <cell r="G92">
            <v>6500</v>
          </cell>
          <cell r="H92" t="str">
            <v>Menton</v>
          </cell>
          <cell r="I92" t="str">
            <v>04 92 10 53 53</v>
          </cell>
          <cell r="K92" t="str">
            <v>Mr Buzet</v>
          </cell>
          <cell r="L92" t="str">
            <v>Mr Doulot</v>
          </cell>
          <cell r="M92" t="str">
            <v>Avant 1974</v>
          </cell>
          <cell r="N92" t="str">
            <v>gaz</v>
          </cell>
          <cell r="O92">
            <v>6881</v>
          </cell>
          <cell r="P92">
            <v>0</v>
          </cell>
          <cell r="Q92">
            <v>506</v>
          </cell>
          <cell r="R92">
            <v>0</v>
          </cell>
          <cell r="S92">
            <v>1038</v>
          </cell>
          <cell r="T92">
            <v>335403</v>
          </cell>
          <cell r="U92">
            <v>31202</v>
          </cell>
          <cell r="V92">
            <v>561131</v>
          </cell>
          <cell r="W92">
            <v>20324</v>
          </cell>
        </row>
        <row r="93">
          <cell r="A93">
            <v>66</v>
          </cell>
          <cell r="B93">
            <v>2003</v>
          </cell>
          <cell r="C93" t="str">
            <v>Carnot</v>
          </cell>
          <cell r="D93" t="str">
            <v>Enseignement</v>
          </cell>
          <cell r="E93" t="str">
            <v>Lycée</v>
          </cell>
          <cell r="F93" t="str">
            <v xml:space="preserve">Bd Carnot </v>
          </cell>
          <cell r="G93">
            <v>6407</v>
          </cell>
          <cell r="H93" t="str">
            <v>Canne cedex</v>
          </cell>
          <cell r="I93" t="str">
            <v>04 92 99 38 88</v>
          </cell>
          <cell r="M93" t="str">
            <v>Avant 1974</v>
          </cell>
          <cell r="N93" t="str">
            <v>gaz</v>
          </cell>
          <cell r="O93">
            <v>18506</v>
          </cell>
          <cell r="P93">
            <v>0</v>
          </cell>
          <cell r="Q93">
            <v>1361</v>
          </cell>
          <cell r="R93">
            <v>0</v>
          </cell>
          <cell r="S93">
            <v>1532</v>
          </cell>
          <cell r="T93">
            <v>781397</v>
          </cell>
          <cell r="U93">
            <v>58127</v>
          </cell>
          <cell r="V93">
            <v>1344840</v>
          </cell>
          <cell r="W93">
            <v>45816</v>
          </cell>
        </row>
        <row r="94">
          <cell r="A94">
            <v>67</v>
          </cell>
          <cell r="B94">
            <v>2003</v>
          </cell>
          <cell r="C94" t="str">
            <v>Jules Ferry</v>
          </cell>
          <cell r="D94" t="str">
            <v>Enseignement</v>
          </cell>
          <cell r="E94" t="str">
            <v>Lycée</v>
          </cell>
          <cell r="F94" t="str">
            <v xml:space="preserve">82 Bd de la République </v>
          </cell>
          <cell r="G94">
            <v>6402</v>
          </cell>
          <cell r="H94" t="str">
            <v>Cannes</v>
          </cell>
          <cell r="I94" t="str">
            <v>04 93 06 52 00</v>
          </cell>
          <cell r="M94" t="str">
            <v>Avant 1974</v>
          </cell>
          <cell r="N94" t="str">
            <v>gaz</v>
          </cell>
          <cell r="O94">
            <v>19606</v>
          </cell>
          <cell r="P94">
            <v>0</v>
          </cell>
          <cell r="Q94">
            <v>800</v>
          </cell>
          <cell r="R94">
            <v>0</v>
          </cell>
          <cell r="S94">
            <v>1532</v>
          </cell>
          <cell r="T94">
            <v>682378</v>
          </cell>
          <cell r="U94">
            <v>53179</v>
          </cell>
          <cell r="V94">
            <v>1930798</v>
          </cell>
          <cell r="W94">
            <v>66184</v>
          </cell>
        </row>
        <row r="95">
          <cell r="A95">
            <v>68</v>
          </cell>
          <cell r="B95">
            <v>2003</v>
          </cell>
          <cell r="C95" t="str">
            <v>Les Coteaux</v>
          </cell>
          <cell r="D95" t="str">
            <v>Enseignement</v>
          </cell>
          <cell r="E95" t="str">
            <v>Lycée</v>
          </cell>
          <cell r="F95" t="str">
            <v xml:space="preserve">4 &amp;6 ch. Morgon </v>
          </cell>
          <cell r="G95">
            <v>6400</v>
          </cell>
          <cell r="H95" t="str">
            <v>Cannes</v>
          </cell>
          <cell r="I95" t="str">
            <v>04 93 99 77 54</v>
          </cell>
          <cell r="M95" t="str">
            <v>Avant 1974</v>
          </cell>
          <cell r="N95" t="str">
            <v>gaz</v>
          </cell>
          <cell r="O95">
            <v>7148</v>
          </cell>
          <cell r="P95">
            <v>0</v>
          </cell>
          <cell r="Q95">
            <v>703</v>
          </cell>
          <cell r="R95">
            <v>0</v>
          </cell>
          <cell r="S95">
            <v>1532</v>
          </cell>
          <cell r="T95">
            <v>267396</v>
          </cell>
          <cell r="U95">
            <v>26449</v>
          </cell>
          <cell r="V95">
            <v>587353</v>
          </cell>
          <cell r="W95">
            <v>20778</v>
          </cell>
        </row>
        <row r="96">
          <cell r="A96">
            <v>69</v>
          </cell>
          <cell r="B96">
            <v>2003</v>
          </cell>
          <cell r="C96" t="str">
            <v>Alfred Hutinel</v>
          </cell>
          <cell r="D96" t="str">
            <v>Enseignement</v>
          </cell>
          <cell r="E96" t="str">
            <v>Lycée</v>
          </cell>
          <cell r="F96" t="str">
            <v xml:space="preserve">BP n°3 </v>
          </cell>
          <cell r="G96">
            <v>6156</v>
          </cell>
          <cell r="H96" t="str">
            <v>Cannes La Bocca</v>
          </cell>
          <cell r="I96" t="str">
            <v>04 93 48 18 33</v>
          </cell>
          <cell r="M96" t="str">
            <v>] 1974 - 1988 ]</v>
          </cell>
          <cell r="N96" t="str">
            <v>gaz</v>
          </cell>
          <cell r="O96">
            <v>11210</v>
          </cell>
          <cell r="P96">
            <v>0</v>
          </cell>
          <cell r="Q96">
            <v>353</v>
          </cell>
          <cell r="R96">
            <v>0</v>
          </cell>
          <cell r="S96">
            <v>1532</v>
          </cell>
          <cell r="T96">
            <v>202957</v>
          </cell>
          <cell r="U96">
            <v>20305</v>
          </cell>
          <cell r="V96">
            <v>718598</v>
          </cell>
          <cell r="W96">
            <v>25531</v>
          </cell>
        </row>
        <row r="97">
          <cell r="A97">
            <v>70</v>
          </cell>
          <cell r="B97">
            <v>2003</v>
          </cell>
          <cell r="C97" t="str">
            <v>L. de Vinci</v>
          </cell>
          <cell r="D97" t="str">
            <v>Enseignement</v>
          </cell>
          <cell r="E97" t="str">
            <v>Lycée</v>
          </cell>
          <cell r="F97" t="str">
            <v xml:space="preserve">214 rue Jean Joannon </v>
          </cell>
          <cell r="G97">
            <v>6633</v>
          </cell>
          <cell r="H97" t="str">
            <v>Antibes</v>
          </cell>
          <cell r="I97" t="str">
            <v>04 92 91 30 20</v>
          </cell>
          <cell r="M97" t="str">
            <v>] 1974 - 1988 ]</v>
          </cell>
          <cell r="N97" t="str">
            <v>gaz</v>
          </cell>
          <cell r="O97">
            <v>16774</v>
          </cell>
          <cell r="P97">
            <v>0</v>
          </cell>
          <cell r="Q97">
            <v>757</v>
          </cell>
          <cell r="R97">
            <v>0</v>
          </cell>
          <cell r="S97">
            <v>1415</v>
          </cell>
          <cell r="T97">
            <v>561393</v>
          </cell>
          <cell r="U97">
            <v>43401</v>
          </cell>
          <cell r="V97">
            <v>781509</v>
          </cell>
          <cell r="W97">
            <v>27783</v>
          </cell>
        </row>
        <row r="98">
          <cell r="A98">
            <v>71</v>
          </cell>
          <cell r="B98">
            <v>2003</v>
          </cell>
          <cell r="C98" t="str">
            <v>Jacques Dolle</v>
          </cell>
          <cell r="D98" t="str">
            <v>Enseignement</v>
          </cell>
          <cell r="E98" t="str">
            <v>Lycée</v>
          </cell>
          <cell r="F98" t="str">
            <v xml:space="preserve">120 ch. de St Claude </v>
          </cell>
          <cell r="G98">
            <v>6601</v>
          </cell>
          <cell r="H98" t="str">
            <v>Antibes cedex</v>
          </cell>
          <cell r="I98" t="str">
            <v>04 92 91 79 17</v>
          </cell>
          <cell r="M98" t="str">
            <v>] 1974 - 1988 ]</v>
          </cell>
          <cell r="N98" t="str">
            <v>gaz</v>
          </cell>
          <cell r="O98">
            <v>8400</v>
          </cell>
          <cell r="P98">
            <v>0</v>
          </cell>
          <cell r="Q98">
            <v>793</v>
          </cell>
          <cell r="R98">
            <v>0</v>
          </cell>
          <cell r="S98">
            <v>1415</v>
          </cell>
          <cell r="T98">
            <v>310497</v>
          </cell>
          <cell r="U98">
            <v>29049</v>
          </cell>
          <cell r="V98">
            <v>667987</v>
          </cell>
          <cell r="W98">
            <v>23896</v>
          </cell>
        </row>
        <row r="99">
          <cell r="A99">
            <v>72</v>
          </cell>
          <cell r="B99">
            <v>2003</v>
          </cell>
          <cell r="C99" t="str">
            <v>Lycée horticole</v>
          </cell>
          <cell r="D99" t="str">
            <v>Enseignement</v>
          </cell>
          <cell r="E99" t="str">
            <v>Lycée</v>
          </cell>
          <cell r="F99" t="str">
            <v xml:space="preserve">1285 av. Jules Grec </v>
          </cell>
          <cell r="G99">
            <v>6602</v>
          </cell>
          <cell r="H99" t="str">
            <v>Antibes cedex</v>
          </cell>
          <cell r="I99" t="str">
            <v>04 92 91 44 44</v>
          </cell>
          <cell r="K99" t="str">
            <v>Mme Barrale</v>
          </cell>
          <cell r="L99" t="str">
            <v>Mme Beranger</v>
          </cell>
          <cell r="M99" t="str">
            <v>] 1988 - 2000 ]</v>
          </cell>
          <cell r="N99" t="str">
            <v>gaz</v>
          </cell>
          <cell r="O99">
            <v>15052</v>
          </cell>
          <cell r="P99">
            <v>0</v>
          </cell>
          <cell r="Q99">
            <v>559</v>
          </cell>
          <cell r="R99">
            <v>0</v>
          </cell>
          <cell r="S99">
            <v>1415</v>
          </cell>
          <cell r="T99">
            <v>467533</v>
          </cell>
          <cell r="U99">
            <v>37366</v>
          </cell>
          <cell r="V99">
            <v>928517</v>
          </cell>
          <cell r="W99">
            <v>45846</v>
          </cell>
        </row>
        <row r="100">
          <cell r="A100">
            <v>73</v>
          </cell>
          <cell r="B100">
            <v>2003</v>
          </cell>
          <cell r="C100" t="str">
            <v>Albert Calmette</v>
          </cell>
          <cell r="D100" t="str">
            <v>Enseignement</v>
          </cell>
          <cell r="E100" t="str">
            <v>Lycée</v>
          </cell>
          <cell r="F100" t="str">
            <v xml:space="preserve">5 av. Maréchal Foch </v>
          </cell>
          <cell r="G100">
            <v>6050</v>
          </cell>
          <cell r="H100" t="str">
            <v>Nice</v>
          </cell>
          <cell r="I100" t="str">
            <v>04 93 13 66 00</v>
          </cell>
          <cell r="M100" t="str">
            <v>] 1974 - 1988 ]</v>
          </cell>
          <cell r="N100" t="str">
            <v>gaz</v>
          </cell>
          <cell r="O100">
            <v>4276</v>
          </cell>
          <cell r="P100">
            <v>0</v>
          </cell>
          <cell r="Q100">
            <v>1350</v>
          </cell>
          <cell r="R100">
            <v>0</v>
          </cell>
          <cell r="S100">
            <v>1308</v>
          </cell>
          <cell r="T100">
            <v>489489</v>
          </cell>
          <cell r="U100">
            <v>29127</v>
          </cell>
          <cell r="V100">
            <v>697109</v>
          </cell>
          <cell r="W100">
            <v>26179</v>
          </cell>
        </row>
        <row r="101">
          <cell r="A101">
            <v>74</v>
          </cell>
          <cell r="B101">
            <v>2003</v>
          </cell>
          <cell r="C101" t="str">
            <v>Francis de Croisset</v>
          </cell>
          <cell r="D101" t="str">
            <v>Enseignement</v>
          </cell>
          <cell r="E101" t="str">
            <v>Lycée</v>
          </cell>
          <cell r="F101" t="str">
            <v xml:space="preserve">10 av. Francis de Croisset </v>
          </cell>
          <cell r="G101">
            <v>6130</v>
          </cell>
          <cell r="H101" t="str">
            <v>Grasse</v>
          </cell>
          <cell r="I101" t="str">
            <v>04 93 36 13 80</v>
          </cell>
          <cell r="K101" t="str">
            <v>Régine Meistermann</v>
          </cell>
          <cell r="L101" t="str">
            <v>Mr Seassau</v>
          </cell>
          <cell r="M101" t="str">
            <v>Après 2000</v>
          </cell>
          <cell r="N101" t="str">
            <v>gaz</v>
          </cell>
          <cell r="O101">
            <v>15142</v>
          </cell>
          <cell r="P101">
            <v>0</v>
          </cell>
          <cell r="Q101">
            <v>592</v>
          </cell>
          <cell r="R101">
            <v>0</v>
          </cell>
          <cell r="S101">
            <v>1504</v>
          </cell>
          <cell r="T101">
            <v>512658</v>
          </cell>
          <cell r="U101">
            <v>42881</v>
          </cell>
          <cell r="V101">
            <v>929297</v>
          </cell>
          <cell r="W101">
            <v>38385</v>
          </cell>
        </row>
        <row r="102">
          <cell r="A102">
            <v>75</v>
          </cell>
          <cell r="B102">
            <v>2003</v>
          </cell>
          <cell r="C102" t="str">
            <v>Alexis de Tocqueville</v>
          </cell>
          <cell r="D102" t="str">
            <v>Enseignement</v>
          </cell>
          <cell r="E102" t="str">
            <v>Lycée</v>
          </cell>
          <cell r="F102" t="str">
            <v xml:space="preserve">22 ch. de l'Orme </v>
          </cell>
          <cell r="G102">
            <v>6130</v>
          </cell>
          <cell r="H102" t="str">
            <v>Grasse</v>
          </cell>
          <cell r="I102" t="str">
            <v>04 93 09 80 92</v>
          </cell>
          <cell r="K102" t="str">
            <v>Mme Gasnot</v>
          </cell>
          <cell r="L102" t="str">
            <v>Mr Hougue</v>
          </cell>
          <cell r="M102" t="str">
            <v>] 1988 - 2000 ]</v>
          </cell>
          <cell r="N102" t="str">
            <v>gaz</v>
          </cell>
          <cell r="O102">
            <v>12493</v>
          </cell>
          <cell r="P102">
            <v>0</v>
          </cell>
          <cell r="Q102">
            <v>946</v>
          </cell>
          <cell r="R102">
            <v>0</v>
          </cell>
          <cell r="S102">
            <v>1504</v>
          </cell>
          <cell r="T102">
            <v>276453</v>
          </cell>
          <cell r="U102">
            <v>27165</v>
          </cell>
          <cell r="V102">
            <v>786866</v>
          </cell>
          <cell r="W102">
            <v>28084</v>
          </cell>
        </row>
        <row r="103">
          <cell r="A103">
            <v>76</v>
          </cell>
          <cell r="B103">
            <v>2003</v>
          </cell>
          <cell r="C103" t="str">
            <v>Jacques Audiberty</v>
          </cell>
          <cell r="D103" t="str">
            <v>Enseignement</v>
          </cell>
          <cell r="E103" t="str">
            <v>Lycée</v>
          </cell>
          <cell r="F103" t="str">
            <v xml:space="preserve">Bd Wilson </v>
          </cell>
          <cell r="G103">
            <v>6600</v>
          </cell>
          <cell r="H103" t="str">
            <v>Antibes</v>
          </cell>
          <cell r="I103" t="str">
            <v>04 92 93 31 31</v>
          </cell>
          <cell r="M103" t="str">
            <v>Avant 1974</v>
          </cell>
          <cell r="N103" t="str">
            <v>gaz</v>
          </cell>
          <cell r="O103">
            <v>18212</v>
          </cell>
          <cell r="P103">
            <v>0</v>
          </cell>
          <cell r="Q103">
            <v>1612</v>
          </cell>
          <cell r="R103">
            <v>0</v>
          </cell>
          <cell r="S103">
            <v>1415</v>
          </cell>
          <cell r="T103">
            <v>428510</v>
          </cell>
          <cell r="U103">
            <v>36623</v>
          </cell>
          <cell r="V103">
            <v>970014</v>
          </cell>
          <cell r="W103">
            <v>34027</v>
          </cell>
          <cell r="X103">
            <v>29700</v>
          </cell>
          <cell r="Y103">
            <v>1337</v>
          </cell>
        </row>
        <row r="104">
          <cell r="A104">
            <v>77</v>
          </cell>
          <cell r="B104">
            <v>2003</v>
          </cell>
          <cell r="C104" t="str">
            <v>St Claude industriel</v>
          </cell>
          <cell r="D104" t="str">
            <v>Enseignement</v>
          </cell>
          <cell r="E104" t="str">
            <v>Lycée</v>
          </cell>
          <cell r="F104" t="str">
            <v xml:space="preserve">51 ch. des Capucins </v>
          </cell>
          <cell r="G104">
            <v>6130</v>
          </cell>
          <cell r="H104" t="str">
            <v>Grasse</v>
          </cell>
          <cell r="I104" t="str">
            <v>04 93 70 95 38</v>
          </cell>
          <cell r="M104" t="str">
            <v>Avant 1974</v>
          </cell>
          <cell r="N104" t="str">
            <v>gaz</v>
          </cell>
          <cell r="O104">
            <v>7815</v>
          </cell>
          <cell r="P104">
            <v>0</v>
          </cell>
          <cell r="Q104">
            <v>487</v>
          </cell>
          <cell r="R104">
            <v>0</v>
          </cell>
          <cell r="S104">
            <v>1504</v>
          </cell>
          <cell r="T104">
            <v>529584</v>
          </cell>
          <cell r="U104">
            <v>49136</v>
          </cell>
          <cell r="V104">
            <v>684009</v>
          </cell>
          <cell r="W104">
            <v>25237</v>
          </cell>
          <cell r="X104">
            <v>36630</v>
          </cell>
          <cell r="Y104">
            <v>1646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4"/>
    </sheetNames>
    <sheetDataSet>
      <sheetData sheetId="0" refreshError="1">
        <row r="4">
          <cell r="A4" t="str">
            <v>#id</v>
          </cell>
          <cell r="B4" t="str">
            <v>annee</v>
          </cell>
          <cell r="C4" t="str">
            <v>batiment</v>
          </cell>
          <cell r="D4" t="str">
            <v>domaine</v>
          </cell>
          <cell r="E4" t="str">
            <v>type</v>
          </cell>
          <cell r="F4" t="str">
            <v>adresse</v>
          </cell>
          <cell r="G4" t="str">
            <v>cp</v>
          </cell>
          <cell r="H4" t="str">
            <v>ville</v>
          </cell>
          <cell r="I4" t="str">
            <v>tel</v>
          </cell>
          <cell r="J4" t="str">
            <v>fax</v>
          </cell>
          <cell r="K4" t="str">
            <v>direction</v>
          </cell>
          <cell r="L4" t="str">
            <v>gestionnaire</v>
          </cell>
          <cell r="M4" t="str">
            <v>annee constr</v>
          </cell>
          <cell r="N4" t="str">
            <v>chauffage principal</v>
          </cell>
          <cell r="O4" t="str">
            <v>surf chauffée m²</v>
          </cell>
          <cell r="P4" t="str">
            <v>surface climatisée m²</v>
          </cell>
          <cell r="Q4" t="str">
            <v>nb occupants</v>
          </cell>
          <cell r="R4" t="str">
            <v>nb_visiteurs</v>
          </cell>
          <cell r="S4" t="str">
            <v>DJU</v>
          </cell>
          <cell r="T4" t="str">
            <v>electricité KWh/an</v>
          </cell>
          <cell r="U4" t="str">
            <v>prix EUR/an</v>
          </cell>
          <cell r="V4" t="str">
            <v>gaz KWh/an</v>
          </cell>
          <cell r="W4" t="str">
            <v>prix EUR/an</v>
          </cell>
          <cell r="X4" t="str">
            <v>fioul KWh/an</v>
          </cell>
          <cell r="Y4" t="str">
            <v>prix EUR/an</v>
          </cell>
          <cell r="Z4" t="str">
            <v>propane KWh/an</v>
          </cell>
          <cell r="AA4" t="str">
            <v>prix EUR/an</v>
          </cell>
          <cell r="AB4" t="str">
            <v>chauffage urbain KWh/an</v>
          </cell>
          <cell r="AC4" t="str">
            <v>prix EUR/an</v>
          </cell>
          <cell r="AD4" t="str">
            <v>bois KWh/an</v>
          </cell>
          <cell r="AE4" t="str">
            <v>prix EUR/an</v>
          </cell>
          <cell r="AF4" t="str">
            <v>autres sources KWh/an</v>
          </cell>
          <cell r="AG4" t="str">
            <v>prix EUR/an</v>
          </cell>
        </row>
        <row r="5">
          <cell r="A5">
            <v>2</v>
          </cell>
          <cell r="B5">
            <v>2004</v>
          </cell>
          <cell r="C5" t="str">
            <v>Au Savel</v>
          </cell>
          <cell r="D5" t="str">
            <v>Santé</v>
          </cell>
          <cell r="E5" t="str">
            <v>Maison de retraite</v>
          </cell>
          <cell r="F5" t="str">
            <v xml:space="preserve">459, route de Berre </v>
          </cell>
          <cell r="G5">
            <v>6390</v>
          </cell>
          <cell r="H5" t="str">
            <v>CONTES</v>
          </cell>
          <cell r="I5" t="str">
            <v>04 93 91 66 70</v>
          </cell>
          <cell r="J5" t="str">
            <v>04 93 79 11 34</v>
          </cell>
          <cell r="K5" t="str">
            <v>M MOLFESE</v>
          </cell>
          <cell r="L5" t="str">
            <v>M MINOT</v>
          </cell>
          <cell r="M5" t="str">
            <v>Avant 1974</v>
          </cell>
          <cell r="N5" t="str">
            <v>gaz</v>
          </cell>
          <cell r="O5">
            <v>7873</v>
          </cell>
          <cell r="P5">
            <v>450</v>
          </cell>
          <cell r="Q5">
            <v>187</v>
          </cell>
          <cell r="R5">
            <v>0</v>
          </cell>
          <cell r="S5">
            <v>2406</v>
          </cell>
          <cell r="T5">
            <v>530684</v>
          </cell>
          <cell r="U5">
            <v>0</v>
          </cell>
          <cell r="V5">
            <v>903624</v>
          </cell>
          <cell r="W5">
            <v>0</v>
          </cell>
          <cell r="X5">
            <v>52470</v>
          </cell>
          <cell r="Y5">
            <v>0</v>
          </cell>
        </row>
        <row r="6">
          <cell r="A6">
            <v>7</v>
          </cell>
          <cell r="B6">
            <v>2004</v>
          </cell>
          <cell r="C6" t="str">
            <v>Le Touzé</v>
          </cell>
          <cell r="D6" t="str">
            <v>Santé</v>
          </cell>
          <cell r="E6" t="str">
            <v>Maison de retraite</v>
          </cell>
          <cell r="F6" t="str">
            <v xml:space="preserve">Avenue de France </v>
          </cell>
          <cell r="G6">
            <v>6430</v>
          </cell>
          <cell r="H6" t="str">
            <v>LA BRIGUE</v>
          </cell>
          <cell r="I6" t="str">
            <v>04 93 04 99 50</v>
          </cell>
          <cell r="J6" t="str">
            <v>04 93 04 99 51</v>
          </cell>
          <cell r="K6" t="str">
            <v>Mme DECHAME</v>
          </cell>
          <cell r="L6" t="str">
            <v>M M'MADI</v>
          </cell>
          <cell r="M6" t="str">
            <v>] 1988 - 2000 ]</v>
          </cell>
          <cell r="N6" t="str">
            <v>propane</v>
          </cell>
          <cell r="O6">
            <v>1808</v>
          </cell>
          <cell r="P6">
            <v>0</v>
          </cell>
          <cell r="Q6">
            <v>42</v>
          </cell>
          <cell r="R6">
            <v>0</v>
          </cell>
          <cell r="S6">
            <v>2688</v>
          </cell>
          <cell r="T6">
            <v>187394</v>
          </cell>
          <cell r="U6">
            <v>12484</v>
          </cell>
          <cell r="Z6">
            <v>387000</v>
          </cell>
          <cell r="AA6">
            <v>0</v>
          </cell>
        </row>
        <row r="7">
          <cell r="A7">
            <v>8</v>
          </cell>
          <cell r="B7">
            <v>2004</v>
          </cell>
          <cell r="C7" t="str">
            <v>Cantazur</v>
          </cell>
          <cell r="D7" t="str">
            <v>Santé</v>
          </cell>
          <cell r="E7" t="str">
            <v>Maison de retraite</v>
          </cell>
          <cell r="F7" t="str">
            <v xml:space="preserve">5, ch des Marguerites </v>
          </cell>
          <cell r="G7">
            <v>6800</v>
          </cell>
          <cell r="H7" t="str">
            <v>CAGNES/MER</v>
          </cell>
          <cell r="I7" t="str">
            <v>04 92 12 69 00</v>
          </cell>
          <cell r="J7" t="str">
            <v>04 92 12 69 01</v>
          </cell>
          <cell r="K7" t="str">
            <v>M Akermann</v>
          </cell>
          <cell r="L7" t="str">
            <v>M BRAMI</v>
          </cell>
          <cell r="M7" t="str">
            <v>] 1988 - 2000 ]</v>
          </cell>
          <cell r="N7" t="str">
            <v>gaz</v>
          </cell>
          <cell r="O7">
            <v>6500</v>
          </cell>
          <cell r="P7">
            <v>0</v>
          </cell>
          <cell r="Q7">
            <v>83</v>
          </cell>
          <cell r="R7">
            <v>0</v>
          </cell>
          <cell r="S7">
            <v>0</v>
          </cell>
          <cell r="T7">
            <v>301923</v>
          </cell>
          <cell r="U7">
            <v>26440</v>
          </cell>
          <cell r="V7">
            <v>503328</v>
          </cell>
          <cell r="W7">
            <v>17249</v>
          </cell>
        </row>
        <row r="8">
          <cell r="A8">
            <v>10</v>
          </cell>
          <cell r="B8">
            <v>2004</v>
          </cell>
          <cell r="C8" t="str">
            <v>Centre Long Séjour</v>
          </cell>
          <cell r="D8" t="str">
            <v>Santé</v>
          </cell>
          <cell r="E8" t="str">
            <v>Maison de retraite</v>
          </cell>
          <cell r="F8" t="str">
            <v xml:space="preserve">Place St ROCH </v>
          </cell>
          <cell r="G8">
            <v>6227</v>
          </cell>
          <cell r="H8" t="str">
            <v>VALLAURIS</v>
          </cell>
          <cell r="I8" t="str">
            <v>04 93 64 72 00</v>
          </cell>
          <cell r="J8" t="str">
            <v>04 93 64 72 01</v>
          </cell>
          <cell r="K8" t="str">
            <v>M DELANGRE</v>
          </cell>
          <cell r="L8" t="str">
            <v>M SARFATI</v>
          </cell>
          <cell r="M8" t="str">
            <v>Avant 1974</v>
          </cell>
          <cell r="N8" t="str">
            <v>gaz</v>
          </cell>
          <cell r="O8">
            <v>12000</v>
          </cell>
          <cell r="P8">
            <v>1000</v>
          </cell>
          <cell r="Q8">
            <v>233</v>
          </cell>
          <cell r="R8">
            <v>30</v>
          </cell>
          <cell r="S8">
            <v>1429</v>
          </cell>
          <cell r="T8">
            <v>789869</v>
          </cell>
          <cell r="U8">
            <v>58903</v>
          </cell>
          <cell r="V8">
            <v>1391549</v>
          </cell>
          <cell r="W8">
            <v>44215</v>
          </cell>
        </row>
        <row r="9">
          <cell r="A9">
            <v>15</v>
          </cell>
          <cell r="B9">
            <v>2004</v>
          </cell>
          <cell r="C9" t="str">
            <v>Sainte Croix</v>
          </cell>
          <cell r="D9" t="str">
            <v>Santé</v>
          </cell>
          <cell r="E9" t="str">
            <v>Maison de retraite</v>
          </cell>
          <cell r="F9" t="str">
            <v xml:space="preserve">le pivol </v>
          </cell>
          <cell r="G9">
            <v>6450</v>
          </cell>
          <cell r="H9" t="str">
            <v>LANTOSQUE</v>
          </cell>
          <cell r="I9" t="str">
            <v>04 93 03 00 32</v>
          </cell>
          <cell r="J9" t="str">
            <v>04 93 03 62 00</v>
          </cell>
          <cell r="K9" t="str">
            <v>M ANCOLIO pr quanti, Mme GUIGO pr prix</v>
          </cell>
          <cell r="L9" t="str">
            <v>Mme CRUCIANI</v>
          </cell>
          <cell r="M9" t="str">
            <v>] 1974 - 1988 ]</v>
          </cell>
          <cell r="N9" t="str">
            <v>fioul</v>
          </cell>
          <cell r="O9">
            <v>1148</v>
          </cell>
          <cell r="P9">
            <v>0</v>
          </cell>
          <cell r="Q9">
            <v>40</v>
          </cell>
          <cell r="R9">
            <v>20</v>
          </cell>
          <cell r="S9">
            <v>2688</v>
          </cell>
          <cell r="T9">
            <v>155877</v>
          </cell>
          <cell r="U9">
            <v>14511</v>
          </cell>
          <cell r="X9">
            <v>297000</v>
          </cell>
          <cell r="Y9">
            <v>12466</v>
          </cell>
        </row>
        <row r="10">
          <cell r="A10">
            <v>16</v>
          </cell>
          <cell r="B10">
            <v>2004</v>
          </cell>
          <cell r="C10" t="str">
            <v>Le temps des Cerises</v>
          </cell>
          <cell r="D10" t="str">
            <v>Santé</v>
          </cell>
          <cell r="E10" t="str">
            <v>Maison de retraite</v>
          </cell>
          <cell r="F10" t="str">
            <v xml:space="preserve">Quartier St Joseph </v>
          </cell>
          <cell r="G10">
            <v>6540</v>
          </cell>
          <cell r="H10" t="str">
            <v>SAORGE</v>
          </cell>
          <cell r="I10" t="str">
            <v>04 93 04 54 60</v>
          </cell>
          <cell r="K10" t="str">
            <v>Mme REY</v>
          </cell>
          <cell r="L10" t="str">
            <v>M M'MADI</v>
          </cell>
          <cell r="M10" t="str">
            <v>] 1988 - 2000 ]</v>
          </cell>
          <cell r="N10" t="str">
            <v>fioul</v>
          </cell>
          <cell r="O10">
            <v>3100</v>
          </cell>
          <cell r="P10">
            <v>150</v>
          </cell>
          <cell r="Q10">
            <v>110</v>
          </cell>
          <cell r="R10">
            <v>15</v>
          </cell>
          <cell r="S10">
            <v>1689</v>
          </cell>
          <cell r="T10">
            <v>202002</v>
          </cell>
          <cell r="U10">
            <v>13325</v>
          </cell>
          <cell r="X10">
            <v>548460</v>
          </cell>
          <cell r="Y10">
            <v>0</v>
          </cell>
          <cell r="Z10">
            <v>48504</v>
          </cell>
          <cell r="AA10">
            <v>0</v>
          </cell>
        </row>
        <row r="11">
          <cell r="A11">
            <v>25</v>
          </cell>
          <cell r="B11">
            <v>2004</v>
          </cell>
          <cell r="C11" t="str">
            <v>LA SOFIETA</v>
          </cell>
          <cell r="D11" t="str">
            <v>Santé</v>
          </cell>
          <cell r="E11" t="str">
            <v>Maison de retraite</v>
          </cell>
          <cell r="F11" t="str">
            <v xml:space="preserve">Bd Edouard VII </v>
          </cell>
          <cell r="G11">
            <v>6230</v>
          </cell>
          <cell r="H11" t="str">
            <v>VILLEFRANCHE/MER</v>
          </cell>
          <cell r="I11" t="str">
            <v>04 93 01 17 00</v>
          </cell>
          <cell r="J11" t="str">
            <v>04 93 01 33 48</v>
          </cell>
          <cell r="K11" t="str">
            <v>Mme Mirela</v>
          </cell>
          <cell r="L11" t="str">
            <v>M ELDERT</v>
          </cell>
          <cell r="M11" t="str">
            <v>] 1988 - 2000 ]</v>
          </cell>
          <cell r="N11" t="str">
            <v>gaz</v>
          </cell>
          <cell r="O11">
            <v>5194</v>
          </cell>
          <cell r="P11">
            <v>150</v>
          </cell>
          <cell r="Q11">
            <v>121</v>
          </cell>
          <cell r="R11">
            <v>15</v>
          </cell>
          <cell r="S11">
            <v>1350</v>
          </cell>
          <cell r="T11">
            <v>701059</v>
          </cell>
          <cell r="U11">
            <v>55548</v>
          </cell>
          <cell r="V11">
            <v>807319</v>
          </cell>
          <cell r="W11">
            <v>26400</v>
          </cell>
        </row>
        <row r="12">
          <cell r="A12">
            <v>26</v>
          </cell>
          <cell r="B12">
            <v>2004</v>
          </cell>
          <cell r="C12" t="str">
            <v>L'ESCALINADA</v>
          </cell>
          <cell r="D12" t="str">
            <v>Santé</v>
          </cell>
          <cell r="E12" t="str">
            <v>Maison de retraite</v>
          </cell>
          <cell r="F12" t="str">
            <v xml:space="preserve">23 av Victor Cauvin </v>
          </cell>
          <cell r="G12">
            <v>6230</v>
          </cell>
          <cell r="H12" t="str">
            <v>VILLEFRANCHE/MER</v>
          </cell>
          <cell r="I12" t="str">
            <v>04 93 01 17 00</v>
          </cell>
          <cell r="J12" t="str">
            <v>04 93 01 33 48</v>
          </cell>
          <cell r="K12" t="str">
            <v>Mme Mirela</v>
          </cell>
          <cell r="L12" t="str">
            <v>M ELDERT</v>
          </cell>
          <cell r="M12" t="str">
            <v>Avant 1974</v>
          </cell>
          <cell r="N12" t="str">
            <v>gaz</v>
          </cell>
          <cell r="O12">
            <v>3436</v>
          </cell>
          <cell r="P12">
            <v>100</v>
          </cell>
          <cell r="Q12">
            <v>104</v>
          </cell>
          <cell r="R12">
            <v>15</v>
          </cell>
          <cell r="S12">
            <v>0</v>
          </cell>
          <cell r="T12">
            <v>276983</v>
          </cell>
          <cell r="U12">
            <v>25005</v>
          </cell>
          <cell r="V12">
            <v>510764</v>
          </cell>
          <cell r="W12">
            <v>17242</v>
          </cell>
        </row>
        <row r="13">
          <cell r="A13">
            <v>12</v>
          </cell>
          <cell r="B13">
            <v>2004</v>
          </cell>
          <cell r="C13" t="str">
            <v>La Roudoule</v>
          </cell>
          <cell r="D13" t="str">
            <v>Santé</v>
          </cell>
          <cell r="E13" t="str">
            <v>Hôpital</v>
          </cell>
          <cell r="F13" t="str">
            <v xml:space="preserve">quartier de la condamine </v>
          </cell>
          <cell r="G13">
            <v>6260</v>
          </cell>
          <cell r="H13" t="str">
            <v>PUGET-THENIERS</v>
          </cell>
          <cell r="I13" t="str">
            <v>04 93 05 32 76</v>
          </cell>
          <cell r="J13" t="str">
            <v>04 93 05 00 44</v>
          </cell>
          <cell r="K13" t="str">
            <v>Mme ALBANO</v>
          </cell>
          <cell r="L13" t="str">
            <v>M Pinson Jean-Christophe</v>
          </cell>
          <cell r="M13" t="str">
            <v>Avant 1974</v>
          </cell>
          <cell r="N13" t="str">
            <v>fioul</v>
          </cell>
          <cell r="O13">
            <v>9360</v>
          </cell>
          <cell r="P13">
            <v>147</v>
          </cell>
          <cell r="Q13">
            <v>170</v>
          </cell>
          <cell r="R13">
            <v>0</v>
          </cell>
          <cell r="S13">
            <v>3155</v>
          </cell>
          <cell r="T13">
            <v>677242</v>
          </cell>
          <cell r="U13">
            <v>51904</v>
          </cell>
          <cell r="X13">
            <v>1630530</v>
          </cell>
          <cell r="Y13">
            <v>62405</v>
          </cell>
        </row>
        <row r="14">
          <cell r="A14">
            <v>17</v>
          </cell>
          <cell r="B14">
            <v>2004</v>
          </cell>
          <cell r="C14" t="str">
            <v>St ANTOINE</v>
          </cell>
          <cell r="D14" t="str">
            <v>Santé</v>
          </cell>
          <cell r="E14" t="str">
            <v>Hôpital</v>
          </cell>
          <cell r="F14" t="str">
            <v xml:space="preserve">Avenue Saravalle </v>
          </cell>
          <cell r="G14">
            <v>6450</v>
          </cell>
          <cell r="H14" t="str">
            <v>St MARTIN VESUBIE</v>
          </cell>
          <cell r="I14" t="str">
            <v>04 93 03 20 09</v>
          </cell>
          <cell r="J14" t="str">
            <v>04 93 03 29 69</v>
          </cell>
          <cell r="K14" t="str">
            <v>INGIGLIARDI + Mme Millo+Mme Franquelin</v>
          </cell>
          <cell r="L14" t="str">
            <v>M MADDALENA</v>
          </cell>
          <cell r="M14" t="str">
            <v>Avant 1974</v>
          </cell>
          <cell r="N14" t="str">
            <v>fioul</v>
          </cell>
          <cell r="O14">
            <v>1816</v>
          </cell>
          <cell r="P14">
            <v>0</v>
          </cell>
          <cell r="Q14">
            <v>51</v>
          </cell>
          <cell r="R14">
            <v>150</v>
          </cell>
          <cell r="S14">
            <v>0</v>
          </cell>
          <cell r="T14">
            <v>140840</v>
          </cell>
          <cell r="U14">
            <v>13824</v>
          </cell>
          <cell r="X14">
            <v>683100</v>
          </cell>
          <cell r="Y14">
            <v>25956</v>
          </cell>
          <cell r="Z14">
            <v>103200</v>
          </cell>
          <cell r="AA14">
            <v>7624</v>
          </cell>
        </row>
        <row r="15">
          <cell r="A15">
            <v>18</v>
          </cell>
          <cell r="B15">
            <v>2004</v>
          </cell>
          <cell r="C15" t="str">
            <v>St MAUR</v>
          </cell>
          <cell r="D15" t="str">
            <v>Santé</v>
          </cell>
          <cell r="E15" t="str">
            <v>Hôpital</v>
          </cell>
          <cell r="F15" t="str">
            <v xml:space="preserve">3 rue DROITE </v>
          </cell>
          <cell r="G15">
            <v>6660</v>
          </cell>
          <cell r="H15" t="str">
            <v>St ETIENNE DE TINEE</v>
          </cell>
          <cell r="I15" t="str">
            <v>04 93 23 28 28</v>
          </cell>
          <cell r="J15" t="str">
            <v>04 93 23 28 20</v>
          </cell>
          <cell r="K15" t="str">
            <v>M RAPUC</v>
          </cell>
          <cell r="L15" t="str">
            <v>M NAASZ</v>
          </cell>
          <cell r="M15" t="str">
            <v>Avant 1974</v>
          </cell>
          <cell r="N15" t="str">
            <v>fioul</v>
          </cell>
          <cell r="O15">
            <v>2750</v>
          </cell>
          <cell r="P15">
            <v>0</v>
          </cell>
          <cell r="Q15">
            <v>80</v>
          </cell>
          <cell r="R15">
            <v>0</v>
          </cell>
          <cell r="S15">
            <v>0</v>
          </cell>
          <cell r="T15">
            <v>201964</v>
          </cell>
          <cell r="U15">
            <v>18985</v>
          </cell>
          <cell r="X15">
            <v>998910</v>
          </cell>
          <cell r="Y15">
            <v>0</v>
          </cell>
          <cell r="Z15">
            <v>38700</v>
          </cell>
          <cell r="AA15">
            <v>0</v>
          </cell>
        </row>
        <row r="16">
          <cell r="A16">
            <v>19</v>
          </cell>
          <cell r="B16">
            <v>2004</v>
          </cell>
          <cell r="C16" t="str">
            <v>St LAZARE</v>
          </cell>
          <cell r="D16" t="str">
            <v>Santé</v>
          </cell>
          <cell r="E16" t="str">
            <v>Hôpital</v>
          </cell>
          <cell r="F16" t="str">
            <v xml:space="preserve">Quartier Speggi </v>
          </cell>
          <cell r="G16">
            <v>6430</v>
          </cell>
          <cell r="H16" t="str">
            <v>TENDE</v>
          </cell>
          <cell r="I16" t="str">
            <v>04 93 04 62 27</v>
          </cell>
          <cell r="J16" t="str">
            <v>04 93 04 87 87</v>
          </cell>
          <cell r="K16" t="str">
            <v>M REYNAUD</v>
          </cell>
          <cell r="L16" t="str">
            <v>Mme FOURNEL</v>
          </cell>
          <cell r="M16" t="str">
            <v>] 1988 - 2000 ]</v>
          </cell>
          <cell r="N16" t="str">
            <v>electricité</v>
          </cell>
          <cell r="O16">
            <v>4180</v>
          </cell>
          <cell r="P16">
            <v>0</v>
          </cell>
          <cell r="Q16">
            <v>78</v>
          </cell>
          <cell r="R16">
            <v>0</v>
          </cell>
          <cell r="S16">
            <v>2688</v>
          </cell>
          <cell r="T16">
            <v>685750</v>
          </cell>
          <cell r="U16">
            <v>59827</v>
          </cell>
          <cell r="X16">
            <v>68310</v>
          </cell>
          <cell r="Y16">
            <v>2978</v>
          </cell>
          <cell r="Z16">
            <v>45086</v>
          </cell>
          <cell r="AA16">
            <v>3304</v>
          </cell>
        </row>
        <row r="17">
          <cell r="A17">
            <v>5</v>
          </cell>
          <cell r="B17">
            <v>2004</v>
          </cell>
          <cell r="C17" t="str">
            <v>CH Cannes</v>
          </cell>
          <cell r="D17" t="str">
            <v>Santé</v>
          </cell>
          <cell r="E17" t="str">
            <v>Centre hospitalier</v>
          </cell>
          <cell r="F17" t="str">
            <v xml:space="preserve">15 avenue des BROUSSAILLES </v>
          </cell>
          <cell r="G17">
            <v>6401</v>
          </cell>
          <cell r="H17" t="str">
            <v>CANNES</v>
          </cell>
          <cell r="I17" t="str">
            <v>04 93 69 70 22</v>
          </cell>
          <cell r="J17" t="str">
            <v>04 93 69 75 92</v>
          </cell>
          <cell r="K17" t="str">
            <v>M TORRES</v>
          </cell>
          <cell r="L17" t="str">
            <v>M ARNAUD</v>
          </cell>
          <cell r="M17" t="str">
            <v>Avant 1974</v>
          </cell>
          <cell r="N17" t="str">
            <v>gaz</v>
          </cell>
          <cell r="O17">
            <v>47860</v>
          </cell>
          <cell r="P17">
            <v>6750</v>
          </cell>
          <cell r="Q17">
            <v>800</v>
          </cell>
          <cell r="R17">
            <v>0</v>
          </cell>
          <cell r="S17">
            <v>0</v>
          </cell>
          <cell r="T17">
            <v>5945000</v>
          </cell>
          <cell r="U17">
            <v>328300</v>
          </cell>
          <cell r="V17">
            <v>6330272</v>
          </cell>
          <cell r="W17">
            <v>621000</v>
          </cell>
        </row>
        <row r="18">
          <cell r="A18">
            <v>20</v>
          </cell>
          <cell r="B18">
            <v>2004</v>
          </cell>
          <cell r="C18" t="str">
            <v>CIMIEZ</v>
          </cell>
          <cell r="D18" t="str">
            <v>Santé</v>
          </cell>
          <cell r="E18" t="str">
            <v>Centre hospitalier</v>
          </cell>
          <cell r="F18" t="str">
            <v xml:space="preserve">Avenue Reine Victoria </v>
          </cell>
          <cell r="G18">
            <v>6003</v>
          </cell>
          <cell r="H18" t="str">
            <v>NICE</v>
          </cell>
          <cell r="I18" t="str">
            <v>04 92 03 45 53</v>
          </cell>
          <cell r="J18" t="str">
            <v>04 92 03 45 56</v>
          </cell>
          <cell r="K18" t="str">
            <v>M WAUTHY</v>
          </cell>
          <cell r="L18" t="str">
            <v>Mme VERLAQUE</v>
          </cell>
          <cell r="M18" t="str">
            <v>Avant 1974</v>
          </cell>
          <cell r="N18" t="str">
            <v>gaz</v>
          </cell>
          <cell r="O18">
            <v>25824</v>
          </cell>
          <cell r="P18">
            <v>8200</v>
          </cell>
          <cell r="Q18">
            <v>300</v>
          </cell>
          <cell r="R18">
            <v>0</v>
          </cell>
          <cell r="S18">
            <v>1350</v>
          </cell>
          <cell r="T18">
            <v>2260980</v>
          </cell>
          <cell r="U18">
            <v>112022</v>
          </cell>
          <cell r="V18">
            <v>3515511</v>
          </cell>
          <cell r="W18">
            <v>106601</v>
          </cell>
        </row>
        <row r="19">
          <cell r="A19">
            <v>21</v>
          </cell>
          <cell r="B19">
            <v>2004</v>
          </cell>
          <cell r="C19" t="str">
            <v>PASTEUR</v>
          </cell>
          <cell r="D19" t="str">
            <v>Santé</v>
          </cell>
          <cell r="E19" t="str">
            <v>Centre hospitalier</v>
          </cell>
          <cell r="F19" t="str">
            <v xml:space="preserve">30 av Voie Romaine </v>
          </cell>
          <cell r="G19">
            <v>6000</v>
          </cell>
          <cell r="H19" t="str">
            <v>NICE</v>
          </cell>
          <cell r="I19" t="str">
            <v>04 92 03 43 11</v>
          </cell>
          <cell r="J19" t="str">
            <v>04 92 03 43 13</v>
          </cell>
          <cell r="K19" t="str">
            <v>M LECOQ</v>
          </cell>
          <cell r="L19" t="str">
            <v>Melle BAUD</v>
          </cell>
          <cell r="M19" t="str">
            <v>Avant 1974</v>
          </cell>
          <cell r="N19" t="str">
            <v>chauffage urbain</v>
          </cell>
          <cell r="O19">
            <v>70102</v>
          </cell>
          <cell r="P19">
            <v>30000</v>
          </cell>
          <cell r="Q19">
            <v>546</v>
          </cell>
          <cell r="R19">
            <v>0</v>
          </cell>
          <cell r="S19">
            <v>1350</v>
          </cell>
          <cell r="T19">
            <v>6591878</v>
          </cell>
          <cell r="U19">
            <v>336901</v>
          </cell>
          <cell r="AB19">
            <v>13042700</v>
          </cell>
          <cell r="AC19">
            <v>638583</v>
          </cell>
        </row>
        <row r="20">
          <cell r="A20">
            <v>22</v>
          </cell>
          <cell r="B20">
            <v>2004</v>
          </cell>
          <cell r="C20" t="str">
            <v>St ROCH</v>
          </cell>
          <cell r="D20" t="str">
            <v>Santé</v>
          </cell>
          <cell r="E20" t="str">
            <v>Centre hospitalier</v>
          </cell>
          <cell r="F20" t="str">
            <v xml:space="preserve">5 rue DEVOLUY </v>
          </cell>
          <cell r="G20">
            <v>6000</v>
          </cell>
          <cell r="H20" t="str">
            <v>NICE</v>
          </cell>
          <cell r="I20" t="str">
            <v>04 92 03 43 11</v>
          </cell>
          <cell r="J20" t="str">
            <v>04 92 03 43 13</v>
          </cell>
          <cell r="K20" t="str">
            <v>M LECOQ</v>
          </cell>
          <cell r="L20" t="str">
            <v>M BAUD</v>
          </cell>
          <cell r="M20" t="str">
            <v>Avant 1974</v>
          </cell>
          <cell r="N20" t="str">
            <v>gaz</v>
          </cell>
          <cell r="O20">
            <v>34215</v>
          </cell>
          <cell r="P20">
            <v>15000</v>
          </cell>
          <cell r="Q20">
            <v>169</v>
          </cell>
          <cell r="R20">
            <v>0</v>
          </cell>
          <cell r="S20">
            <v>1350</v>
          </cell>
          <cell r="T20">
            <v>5488754</v>
          </cell>
          <cell r="U20">
            <v>269683</v>
          </cell>
          <cell r="V20">
            <v>3317624</v>
          </cell>
          <cell r="W20">
            <v>99393</v>
          </cell>
        </row>
        <row r="21">
          <cell r="A21">
            <v>23</v>
          </cell>
          <cell r="B21">
            <v>2004</v>
          </cell>
          <cell r="C21" t="str">
            <v>ARCHET 1 &amp; 2</v>
          </cell>
          <cell r="D21" t="str">
            <v>Santé</v>
          </cell>
          <cell r="E21" t="str">
            <v>Centre hospitalier</v>
          </cell>
          <cell r="F21" t="str">
            <v xml:space="preserve">151 route St Antoine de Ginestière </v>
          </cell>
          <cell r="G21">
            <v>6200</v>
          </cell>
          <cell r="H21" t="str">
            <v>NICE</v>
          </cell>
          <cell r="I21" t="str">
            <v>04 92 03 45 53</v>
          </cell>
          <cell r="J21" t="str">
            <v>04 92 03 45 56</v>
          </cell>
          <cell r="K21" t="str">
            <v>M. WAUTHY</v>
          </cell>
          <cell r="L21" t="str">
            <v>M BENMANSOUR</v>
          </cell>
          <cell r="M21" t="str">
            <v>] 1974 - 1988 ]</v>
          </cell>
          <cell r="N21" t="str">
            <v>gaz</v>
          </cell>
          <cell r="O21">
            <v>75533</v>
          </cell>
          <cell r="P21">
            <v>60000</v>
          </cell>
          <cell r="Q21">
            <v>684</v>
          </cell>
          <cell r="R21">
            <v>0</v>
          </cell>
          <cell r="S21">
            <v>2688</v>
          </cell>
          <cell r="T21">
            <v>17714319</v>
          </cell>
          <cell r="U21">
            <v>786369</v>
          </cell>
          <cell r="V21">
            <v>8379305</v>
          </cell>
          <cell r="W21">
            <v>254216</v>
          </cell>
        </row>
        <row r="22">
          <cell r="A22">
            <v>27</v>
          </cell>
          <cell r="B22">
            <v>2004</v>
          </cell>
          <cell r="C22" t="str">
            <v>CH Grasse</v>
          </cell>
          <cell r="D22" t="str">
            <v>Santé</v>
          </cell>
          <cell r="E22" t="str">
            <v>Centre hospitalier</v>
          </cell>
          <cell r="F22" t="str">
            <v xml:space="preserve">Chemin de Clavary </v>
          </cell>
          <cell r="G22">
            <v>6135</v>
          </cell>
          <cell r="H22" t="str">
            <v>GRASSE</v>
          </cell>
          <cell r="I22" t="str">
            <v>04 93 09 55 55</v>
          </cell>
          <cell r="J22" t="str">
            <v>04 93 09 52 47</v>
          </cell>
          <cell r="K22" t="str">
            <v>Mme BRIKI</v>
          </cell>
          <cell r="L22" t="str">
            <v>Mme LOUIS</v>
          </cell>
          <cell r="M22" t="str">
            <v>] 1974 - 1988 ]</v>
          </cell>
          <cell r="N22" t="str">
            <v>gaz</v>
          </cell>
          <cell r="O22">
            <v>45140</v>
          </cell>
          <cell r="P22">
            <v>36742</v>
          </cell>
          <cell r="Q22">
            <v>280</v>
          </cell>
          <cell r="R22">
            <v>0</v>
          </cell>
          <cell r="S22">
            <v>0</v>
          </cell>
          <cell r="T22">
            <v>4325724</v>
          </cell>
          <cell r="U22">
            <v>214390</v>
          </cell>
          <cell r="V22">
            <v>12660463</v>
          </cell>
          <cell r="W22">
            <v>382907</v>
          </cell>
          <cell r="X22">
            <v>1039500</v>
          </cell>
          <cell r="Y22">
            <v>0</v>
          </cell>
        </row>
        <row r="23">
          <cell r="A23">
            <v>28</v>
          </cell>
          <cell r="B23">
            <v>2004</v>
          </cell>
          <cell r="C23" t="str">
            <v>Tribunal de Grande Instance</v>
          </cell>
          <cell r="D23" t="str">
            <v>Bureaux</v>
          </cell>
          <cell r="E23" t="str">
            <v>Etat</v>
          </cell>
          <cell r="F23" t="str">
            <v xml:space="preserve">Place du Palais </v>
          </cell>
          <cell r="G23">
            <v>6000</v>
          </cell>
          <cell r="H23" t="str">
            <v>NICE</v>
          </cell>
          <cell r="I23" t="str">
            <v>04 92 17 72 17</v>
          </cell>
          <cell r="J23" t="str">
            <v>04 92 17 70 05</v>
          </cell>
          <cell r="K23" t="str">
            <v>Mme BOURGEOIS</v>
          </cell>
          <cell r="L23" t="str">
            <v>M EXPERT</v>
          </cell>
          <cell r="M23" t="str">
            <v>Avant 1974</v>
          </cell>
          <cell r="N23" t="str">
            <v>gaz</v>
          </cell>
          <cell r="O23">
            <v>10450</v>
          </cell>
          <cell r="P23">
            <v>10450</v>
          </cell>
          <cell r="Q23">
            <v>176</v>
          </cell>
          <cell r="R23">
            <v>300</v>
          </cell>
          <cell r="S23">
            <v>1350</v>
          </cell>
          <cell r="T23">
            <v>858309</v>
          </cell>
          <cell r="U23">
            <v>57135</v>
          </cell>
          <cell r="V23">
            <v>294699</v>
          </cell>
          <cell r="W23">
            <v>6696</v>
          </cell>
        </row>
        <row r="24">
          <cell r="A24">
            <v>29</v>
          </cell>
          <cell r="B24">
            <v>2004</v>
          </cell>
          <cell r="C24" t="str">
            <v>Tribunal d'Instance, Palais Rusca</v>
          </cell>
          <cell r="D24" t="str">
            <v>Bureaux</v>
          </cell>
          <cell r="E24" t="str">
            <v>Etat</v>
          </cell>
          <cell r="F24" t="str">
            <v xml:space="preserve">Place du Palais </v>
          </cell>
          <cell r="G24">
            <v>6000</v>
          </cell>
          <cell r="H24" t="str">
            <v>NICE</v>
          </cell>
          <cell r="I24" t="str">
            <v>04 92 17 72 17</v>
          </cell>
          <cell r="J24" t="str">
            <v>04 92 17 70 05</v>
          </cell>
          <cell r="K24" t="str">
            <v>Mme BOURGEOIS</v>
          </cell>
          <cell r="L24" t="str">
            <v>M EXPERT</v>
          </cell>
          <cell r="M24" t="str">
            <v>Avant 1974</v>
          </cell>
          <cell r="N24" t="str">
            <v>gaz</v>
          </cell>
          <cell r="O24">
            <v>4000</v>
          </cell>
          <cell r="P24">
            <v>4000</v>
          </cell>
          <cell r="Q24">
            <v>50</v>
          </cell>
          <cell r="R24">
            <v>200</v>
          </cell>
          <cell r="S24">
            <v>1350</v>
          </cell>
          <cell r="T24">
            <v>436428</v>
          </cell>
          <cell r="U24">
            <v>30816</v>
          </cell>
          <cell r="V24">
            <v>240231</v>
          </cell>
          <cell r="W24">
            <v>8410</v>
          </cell>
        </row>
        <row r="25">
          <cell r="A25">
            <v>30</v>
          </cell>
          <cell r="B25">
            <v>2004</v>
          </cell>
          <cell r="C25" t="str">
            <v>Palais de Justice de GRASSE</v>
          </cell>
          <cell r="D25" t="str">
            <v>Bureaux</v>
          </cell>
          <cell r="E25" t="str">
            <v>Etat</v>
          </cell>
          <cell r="F25" t="str">
            <v>37 av SEMARD BP71029</v>
          </cell>
          <cell r="G25">
            <v>6133</v>
          </cell>
          <cell r="H25" t="str">
            <v>GRASSE cedex</v>
          </cell>
          <cell r="I25" t="str">
            <v>04 92 60 71 70</v>
          </cell>
          <cell r="L25" t="str">
            <v>M PROT</v>
          </cell>
          <cell r="M25" t="str">
            <v>] 1988 - 2000 ]</v>
          </cell>
          <cell r="N25" t="str">
            <v>gaz</v>
          </cell>
          <cell r="O25">
            <v>8500</v>
          </cell>
          <cell r="P25">
            <v>6600</v>
          </cell>
          <cell r="Q25">
            <v>226</v>
          </cell>
          <cell r="R25">
            <v>300</v>
          </cell>
          <cell r="S25">
            <v>0</v>
          </cell>
          <cell r="T25">
            <v>1403645</v>
          </cell>
          <cell r="U25">
            <v>109114</v>
          </cell>
          <cell r="V25">
            <v>655272</v>
          </cell>
          <cell r="W25">
            <v>21981</v>
          </cell>
        </row>
        <row r="26">
          <cell r="A26">
            <v>48</v>
          </cell>
          <cell r="B26">
            <v>2004</v>
          </cell>
          <cell r="C26" t="str">
            <v>Service fiscaux, DURANTE NICE</v>
          </cell>
          <cell r="D26" t="str">
            <v>Bureaux</v>
          </cell>
          <cell r="E26" t="str">
            <v>Etat</v>
          </cell>
          <cell r="F26" t="str">
            <v xml:space="preserve">3 - 5 Av DURANTE </v>
          </cell>
          <cell r="G26">
            <v>6046</v>
          </cell>
          <cell r="H26" t="str">
            <v>NICE</v>
          </cell>
          <cell r="I26" t="str">
            <v>04 93 16 63 29</v>
          </cell>
          <cell r="J26" t="str">
            <v>04 93 16 62 64</v>
          </cell>
          <cell r="K26" t="str">
            <v>M LAVIE-DERANDE</v>
          </cell>
          <cell r="L26" t="str">
            <v>M BERTIN</v>
          </cell>
          <cell r="M26" t="str">
            <v>Avant 1974</v>
          </cell>
          <cell r="N26" t="str">
            <v>gaz</v>
          </cell>
          <cell r="O26">
            <v>4854</v>
          </cell>
          <cell r="P26">
            <v>0</v>
          </cell>
          <cell r="Q26">
            <v>208</v>
          </cell>
          <cell r="R26">
            <v>0</v>
          </cell>
          <cell r="S26">
            <v>1350</v>
          </cell>
          <cell r="T26">
            <v>169677</v>
          </cell>
          <cell r="U26">
            <v>16637</v>
          </cell>
          <cell r="V26">
            <v>257103</v>
          </cell>
          <cell r="W26">
            <v>10390</v>
          </cell>
        </row>
        <row r="27">
          <cell r="A27">
            <v>49</v>
          </cell>
          <cell r="B27">
            <v>2004</v>
          </cell>
          <cell r="C27" t="str">
            <v>Service fiscaux, ANTIBES Colle</v>
          </cell>
          <cell r="D27" t="str">
            <v>Bureaux</v>
          </cell>
          <cell r="E27" t="str">
            <v>Etat</v>
          </cell>
          <cell r="F27" t="str">
            <v xml:space="preserve">40 Chemin de la Colle </v>
          </cell>
          <cell r="G27">
            <v>6600</v>
          </cell>
          <cell r="H27" t="str">
            <v>ANTIBES</v>
          </cell>
          <cell r="I27" t="str">
            <v>04 93 16 63 29</v>
          </cell>
          <cell r="J27" t="str">
            <v>04 93 16 62 64</v>
          </cell>
          <cell r="K27" t="str">
            <v>M LAVIE-DERANDE</v>
          </cell>
          <cell r="L27" t="str">
            <v>M BERTIN</v>
          </cell>
          <cell r="M27" t="str">
            <v>] 1988 - 2000 ]</v>
          </cell>
          <cell r="N27" t="str">
            <v>gaz</v>
          </cell>
          <cell r="O27">
            <v>5139</v>
          </cell>
          <cell r="P27">
            <v>0</v>
          </cell>
          <cell r="Q27">
            <v>173</v>
          </cell>
          <cell r="R27">
            <v>0</v>
          </cell>
          <cell r="S27">
            <v>0</v>
          </cell>
          <cell r="T27">
            <v>430323</v>
          </cell>
          <cell r="U27">
            <v>34549</v>
          </cell>
          <cell r="V27">
            <v>300781</v>
          </cell>
          <cell r="W27">
            <v>11257</v>
          </cell>
        </row>
        <row r="28">
          <cell r="A28">
            <v>50</v>
          </cell>
          <cell r="B28">
            <v>2004</v>
          </cell>
          <cell r="C28" t="str">
            <v>Service fiscaux, CAGNES Paris</v>
          </cell>
          <cell r="D28" t="str">
            <v>Bureaux</v>
          </cell>
          <cell r="E28" t="str">
            <v>Etat</v>
          </cell>
          <cell r="F28" t="str">
            <v xml:space="preserve">Rue de Paris </v>
          </cell>
          <cell r="G28">
            <v>6800</v>
          </cell>
          <cell r="H28" t="str">
            <v>CAGNES/MER</v>
          </cell>
          <cell r="I28" t="str">
            <v>04 93 16 62 95?</v>
          </cell>
          <cell r="J28" t="str">
            <v>04 93 16 63 29</v>
          </cell>
          <cell r="K28" t="str">
            <v>M LAVIE-DERANDE</v>
          </cell>
          <cell r="L28" t="str">
            <v>M  BERTIN</v>
          </cell>
          <cell r="M28" t="str">
            <v>] 1974 - 1988 ]</v>
          </cell>
          <cell r="N28" t="str">
            <v>gaz</v>
          </cell>
          <cell r="O28">
            <v>1863</v>
          </cell>
          <cell r="P28">
            <v>1863</v>
          </cell>
          <cell r="Q28">
            <v>72</v>
          </cell>
          <cell r="R28">
            <v>0</v>
          </cell>
          <cell r="S28">
            <v>0</v>
          </cell>
          <cell r="T28">
            <v>171135</v>
          </cell>
          <cell r="U28">
            <v>14814</v>
          </cell>
          <cell r="V28">
            <v>242952</v>
          </cell>
          <cell r="W28">
            <v>8734</v>
          </cell>
        </row>
        <row r="29">
          <cell r="A29">
            <v>51</v>
          </cell>
          <cell r="B29">
            <v>2004</v>
          </cell>
          <cell r="C29" t="str">
            <v>Service fiscaux, Cannes leader</v>
          </cell>
          <cell r="D29" t="str">
            <v>Bureaux</v>
          </cell>
          <cell r="E29" t="str">
            <v>Etat</v>
          </cell>
          <cell r="F29" t="str">
            <v xml:space="preserve">16 bd Leader </v>
          </cell>
          <cell r="G29">
            <v>6150</v>
          </cell>
          <cell r="H29" t="str">
            <v>Cannes</v>
          </cell>
          <cell r="I29" t="str">
            <v>04 93 16 63 29</v>
          </cell>
          <cell r="J29" t="str">
            <v>04 93 16 62 64</v>
          </cell>
          <cell r="K29" t="str">
            <v>M LAVIE-DERANDE</v>
          </cell>
          <cell r="L29" t="str">
            <v>M  BERTIN</v>
          </cell>
          <cell r="M29" t="str">
            <v>Avant 1974</v>
          </cell>
          <cell r="N29" t="str">
            <v>gaz</v>
          </cell>
          <cell r="O29">
            <v>3846</v>
          </cell>
          <cell r="P29">
            <v>3846</v>
          </cell>
          <cell r="Q29">
            <v>163</v>
          </cell>
          <cell r="R29">
            <v>0</v>
          </cell>
          <cell r="S29">
            <v>0</v>
          </cell>
          <cell r="T29">
            <v>356386</v>
          </cell>
          <cell r="U29">
            <v>25117</v>
          </cell>
          <cell r="V29">
            <v>331461</v>
          </cell>
          <cell r="W29">
            <v>11744</v>
          </cell>
        </row>
        <row r="30">
          <cell r="A30">
            <v>52</v>
          </cell>
          <cell r="B30">
            <v>2004</v>
          </cell>
          <cell r="C30" t="str">
            <v>Service fiscaux, Grasse St Marc</v>
          </cell>
          <cell r="D30" t="str">
            <v>Bureaux</v>
          </cell>
          <cell r="E30" t="str">
            <v>Etat</v>
          </cell>
          <cell r="F30" t="str">
            <v xml:space="preserve">29 Traverse de la Paoute Quartier St MARC </v>
          </cell>
          <cell r="G30">
            <v>6130</v>
          </cell>
          <cell r="H30" t="str">
            <v>GRASSE</v>
          </cell>
          <cell r="I30" t="str">
            <v>04 93 16 63 29</v>
          </cell>
          <cell r="J30" t="str">
            <v>04 93 16 62 64</v>
          </cell>
          <cell r="K30" t="str">
            <v>M LAVIE-DERANDE</v>
          </cell>
          <cell r="L30" t="str">
            <v>M  BERTIN</v>
          </cell>
          <cell r="M30" t="str">
            <v>Avant 1974</v>
          </cell>
          <cell r="N30" t="str">
            <v>gaz</v>
          </cell>
          <cell r="O30">
            <v>3414</v>
          </cell>
          <cell r="P30">
            <v>3414</v>
          </cell>
          <cell r="Q30">
            <v>161</v>
          </cell>
          <cell r="R30">
            <v>0</v>
          </cell>
          <cell r="S30">
            <v>0</v>
          </cell>
          <cell r="T30">
            <v>351184</v>
          </cell>
          <cell r="U30">
            <v>26562</v>
          </cell>
          <cell r="V30">
            <v>211061</v>
          </cell>
          <cell r="W30">
            <v>7515</v>
          </cell>
        </row>
        <row r="31">
          <cell r="A31">
            <v>53</v>
          </cell>
          <cell r="B31">
            <v>2004</v>
          </cell>
          <cell r="C31" t="str">
            <v>Service fiscaux, Grasse 2000</v>
          </cell>
          <cell r="D31" t="str">
            <v>Bureaux</v>
          </cell>
          <cell r="E31" t="str">
            <v>Etat</v>
          </cell>
          <cell r="F31" t="str">
            <v xml:space="preserve">229 route de Cannes </v>
          </cell>
          <cell r="G31">
            <v>6130</v>
          </cell>
          <cell r="H31" t="str">
            <v>GRASSE</v>
          </cell>
          <cell r="I31" t="str">
            <v>04 93 16 63 29</v>
          </cell>
          <cell r="J31" t="str">
            <v>04 93 16 62 64</v>
          </cell>
          <cell r="K31" t="str">
            <v>M LAVIE-DERANDE</v>
          </cell>
          <cell r="L31" t="str">
            <v>M  BERTIN</v>
          </cell>
          <cell r="M31" t="str">
            <v>] 1974 - 1988 ]</v>
          </cell>
          <cell r="N31" t="str">
            <v>electricité</v>
          </cell>
          <cell r="O31">
            <v>187</v>
          </cell>
          <cell r="P31">
            <v>0</v>
          </cell>
          <cell r="Q31">
            <v>10</v>
          </cell>
          <cell r="R31">
            <v>0</v>
          </cell>
          <cell r="S31">
            <v>0</v>
          </cell>
          <cell r="T31">
            <v>12008</v>
          </cell>
          <cell r="U31">
            <v>1554</v>
          </cell>
        </row>
        <row r="32">
          <cell r="A32">
            <v>54</v>
          </cell>
          <cell r="B32">
            <v>2004</v>
          </cell>
          <cell r="C32" t="str">
            <v>Service fiscaux, Cadéi</v>
          </cell>
          <cell r="D32" t="str">
            <v>Bureaux</v>
          </cell>
          <cell r="E32" t="str">
            <v>Etat</v>
          </cell>
          <cell r="F32" t="str">
            <v xml:space="preserve">22 rue Joseph Cadéi </v>
          </cell>
          <cell r="G32">
            <v>6000</v>
          </cell>
          <cell r="H32" t="str">
            <v>NICE</v>
          </cell>
          <cell r="I32" t="str">
            <v>04 93 16 63 29</v>
          </cell>
          <cell r="J32" t="str">
            <v>04 93 16 62 64</v>
          </cell>
          <cell r="K32" t="str">
            <v>M LAVIE-DERANDE</v>
          </cell>
          <cell r="L32" t="str">
            <v>M  BERTIN</v>
          </cell>
          <cell r="M32" t="str">
            <v>] 1974 - 1988 ]</v>
          </cell>
          <cell r="N32" t="str">
            <v>gaz</v>
          </cell>
          <cell r="O32">
            <v>15123</v>
          </cell>
          <cell r="P32">
            <v>15123</v>
          </cell>
          <cell r="Q32">
            <v>496</v>
          </cell>
          <cell r="R32">
            <v>0</v>
          </cell>
          <cell r="S32">
            <v>1350</v>
          </cell>
          <cell r="T32">
            <v>1144748</v>
          </cell>
          <cell r="U32">
            <v>80229</v>
          </cell>
          <cell r="V32">
            <v>1084766</v>
          </cell>
          <cell r="W32">
            <v>35723</v>
          </cell>
        </row>
        <row r="33">
          <cell r="A33">
            <v>55</v>
          </cell>
          <cell r="B33">
            <v>2004</v>
          </cell>
          <cell r="C33" t="str">
            <v>Service fiscaux, Valbonne</v>
          </cell>
          <cell r="D33" t="str">
            <v>Bureaux</v>
          </cell>
          <cell r="E33" t="str">
            <v>Etat</v>
          </cell>
          <cell r="F33" t="str">
            <v xml:space="preserve">Rte des Lucioles Espaces de Sophia </v>
          </cell>
          <cell r="G33">
            <v>6560</v>
          </cell>
          <cell r="H33" t="str">
            <v>Valbonne</v>
          </cell>
          <cell r="I33" t="str">
            <v>04 93 16 63 29</v>
          </cell>
          <cell r="J33" t="str">
            <v>04 93 16 62 64</v>
          </cell>
          <cell r="K33" t="str">
            <v>M LAVIE-DERANDE</v>
          </cell>
          <cell r="L33" t="str">
            <v>M  BERTIN</v>
          </cell>
          <cell r="M33" t="str">
            <v>] 1988 - 2000 ]</v>
          </cell>
          <cell r="N33" t="str">
            <v>electricité</v>
          </cell>
          <cell r="O33">
            <v>1482</v>
          </cell>
          <cell r="P33">
            <v>1482</v>
          </cell>
          <cell r="Q33">
            <v>60</v>
          </cell>
          <cell r="R33">
            <v>0</v>
          </cell>
          <cell r="S33">
            <v>0</v>
          </cell>
          <cell r="T33">
            <v>175042</v>
          </cell>
          <cell r="U33">
            <v>17779</v>
          </cell>
        </row>
        <row r="34">
          <cell r="A34">
            <v>78</v>
          </cell>
          <cell r="B34">
            <v>2004</v>
          </cell>
          <cell r="C34" t="str">
            <v>ONAC</v>
          </cell>
          <cell r="D34" t="str">
            <v>Bureaux</v>
          </cell>
          <cell r="E34" t="str">
            <v>Etat</v>
          </cell>
          <cell r="F34" t="str">
            <v xml:space="preserve">6 av Foch </v>
          </cell>
          <cell r="G34">
            <v>6000</v>
          </cell>
          <cell r="H34" t="str">
            <v>NICE</v>
          </cell>
          <cell r="I34" t="str">
            <v>04 93 80 59 13</v>
          </cell>
          <cell r="J34" t="str">
            <v>04 93 92 16 94</v>
          </cell>
          <cell r="K34" t="str">
            <v>Mme BASTIEN</v>
          </cell>
          <cell r="L34" t="str">
            <v>M VABLES</v>
          </cell>
          <cell r="M34" t="str">
            <v>] 1974 - 1988 ]</v>
          </cell>
          <cell r="N34" t="str">
            <v>fioul</v>
          </cell>
          <cell r="O34">
            <v>120</v>
          </cell>
          <cell r="P34">
            <v>0</v>
          </cell>
          <cell r="Q34">
            <v>6</v>
          </cell>
          <cell r="R34">
            <v>15</v>
          </cell>
          <cell r="S34">
            <v>1350</v>
          </cell>
          <cell r="T34">
            <v>7536</v>
          </cell>
          <cell r="U34">
            <v>845</v>
          </cell>
          <cell r="X34">
            <v>23760</v>
          </cell>
          <cell r="Y34">
            <v>1024</v>
          </cell>
        </row>
        <row r="35">
          <cell r="A35">
            <v>79</v>
          </cell>
          <cell r="B35">
            <v>2004</v>
          </cell>
          <cell r="C35" t="str">
            <v>ONF (APOLLO)</v>
          </cell>
          <cell r="D35" t="str">
            <v>Bureaux</v>
          </cell>
          <cell r="E35" t="str">
            <v>Etat</v>
          </cell>
          <cell r="F35" t="str">
            <v xml:space="preserve">NICE-LEADER, route de Grenoble </v>
          </cell>
          <cell r="G35">
            <v>6200</v>
          </cell>
          <cell r="H35" t="str">
            <v>NICE</v>
          </cell>
          <cell r="I35" t="str">
            <v>04 93 18 51 36</v>
          </cell>
          <cell r="K35" t="str">
            <v>M GUYOT</v>
          </cell>
          <cell r="L35" t="str">
            <v>M RUPE</v>
          </cell>
          <cell r="M35" t="str">
            <v>] 1988 - 2000 ]</v>
          </cell>
          <cell r="N35" t="str">
            <v>electricité</v>
          </cell>
          <cell r="O35">
            <v>766</v>
          </cell>
          <cell r="P35">
            <v>766</v>
          </cell>
          <cell r="Q35">
            <v>0</v>
          </cell>
          <cell r="R35">
            <v>0</v>
          </cell>
          <cell r="S35">
            <v>0</v>
          </cell>
          <cell r="T35">
            <v>63277</v>
          </cell>
          <cell r="U35">
            <v>7635</v>
          </cell>
        </row>
        <row r="36">
          <cell r="A36">
            <v>80</v>
          </cell>
          <cell r="B36">
            <v>2004</v>
          </cell>
          <cell r="C36" t="str">
            <v>Service départemental de l'architecture et du patrimoine</v>
          </cell>
          <cell r="D36" t="str">
            <v>Bureaux</v>
          </cell>
          <cell r="E36" t="str">
            <v>Etat</v>
          </cell>
          <cell r="F36" t="str">
            <v xml:space="preserve">Villa Césarie - 41 av. Thiers </v>
          </cell>
          <cell r="G36">
            <v>6000</v>
          </cell>
          <cell r="H36" t="str">
            <v>Nice</v>
          </cell>
          <cell r="I36" t="str">
            <v>04 93 16 59 17</v>
          </cell>
          <cell r="J36" t="str">
            <v>04 93 82 31 09</v>
          </cell>
          <cell r="K36" t="str">
            <v>Sophie PAUL</v>
          </cell>
          <cell r="L36" t="str">
            <v>Claude VERRIER</v>
          </cell>
          <cell r="M36" t="str">
            <v>Avant 1974</v>
          </cell>
          <cell r="N36" t="str">
            <v>gaz</v>
          </cell>
          <cell r="O36">
            <v>410</v>
          </cell>
          <cell r="P36">
            <v>282</v>
          </cell>
          <cell r="Q36">
            <v>14</v>
          </cell>
          <cell r="R36">
            <v>20</v>
          </cell>
          <cell r="S36">
            <v>1350</v>
          </cell>
          <cell r="T36">
            <v>13916</v>
          </cell>
          <cell r="U36">
            <v>1933</v>
          </cell>
          <cell r="V36">
            <v>48367</v>
          </cell>
          <cell r="W36">
            <v>1865</v>
          </cell>
        </row>
        <row r="37">
          <cell r="A37">
            <v>81</v>
          </cell>
          <cell r="B37">
            <v>2004</v>
          </cell>
          <cell r="C37" t="str">
            <v>HOTEL DE POLICE FOCH</v>
          </cell>
          <cell r="D37" t="str">
            <v>Bureaux</v>
          </cell>
          <cell r="E37" t="str">
            <v>Etat</v>
          </cell>
          <cell r="F37" t="str">
            <v xml:space="preserve">1 av Maréchal FOCH </v>
          </cell>
          <cell r="G37">
            <v>6000</v>
          </cell>
          <cell r="H37" t="str">
            <v>NICE</v>
          </cell>
          <cell r="I37" t="str">
            <v>04 92 17 23 96</v>
          </cell>
          <cell r="J37" t="str">
            <v>04 92 17 23 99</v>
          </cell>
          <cell r="K37" t="str">
            <v>M LARGUEZE retraite -&gt; service comptable</v>
          </cell>
          <cell r="L37" t="str">
            <v>M DESCHAMPS</v>
          </cell>
          <cell r="M37" t="str">
            <v>Avant 1974</v>
          </cell>
          <cell r="N37" t="str">
            <v>fioul</v>
          </cell>
          <cell r="O37">
            <v>3596</v>
          </cell>
          <cell r="P37">
            <v>800</v>
          </cell>
          <cell r="Q37">
            <v>210</v>
          </cell>
          <cell r="R37">
            <v>0</v>
          </cell>
          <cell r="S37">
            <v>1350</v>
          </cell>
          <cell r="T37">
            <v>352376</v>
          </cell>
          <cell r="U37">
            <v>26414</v>
          </cell>
          <cell r="X37">
            <v>278190</v>
          </cell>
          <cell r="Y37">
            <v>0</v>
          </cell>
        </row>
        <row r="38">
          <cell r="A38">
            <v>82</v>
          </cell>
          <cell r="B38">
            <v>2004</v>
          </cell>
          <cell r="C38" t="str">
            <v>CADAM Centre Administratif des Alpes-Maritimes</v>
          </cell>
          <cell r="D38" t="str">
            <v>Bureaux</v>
          </cell>
          <cell r="E38" t="str">
            <v>Etat</v>
          </cell>
          <cell r="F38" t="str">
            <v xml:space="preserve">BP 3007 </v>
          </cell>
          <cell r="G38">
            <v>6201</v>
          </cell>
          <cell r="H38" t="str">
            <v>Nice cedex 3</v>
          </cell>
          <cell r="I38" t="str">
            <v>04 97 18 63 17</v>
          </cell>
          <cell r="J38" t="str">
            <v>04 97 18 71 82</v>
          </cell>
          <cell r="K38" t="str">
            <v>Mme Michelis</v>
          </cell>
          <cell r="L38" t="str">
            <v>M Martin</v>
          </cell>
          <cell r="M38" t="str">
            <v>Avant 1974</v>
          </cell>
          <cell r="N38" t="str">
            <v>gaz</v>
          </cell>
          <cell r="O38">
            <v>88527</v>
          </cell>
          <cell r="P38">
            <v>0</v>
          </cell>
          <cell r="Q38">
            <v>2143</v>
          </cell>
          <cell r="R38">
            <v>0</v>
          </cell>
          <cell r="S38">
            <v>0</v>
          </cell>
          <cell r="T38">
            <v>7927198</v>
          </cell>
          <cell r="U38">
            <v>0</v>
          </cell>
          <cell r="V38">
            <v>6462805</v>
          </cell>
          <cell r="W38">
            <v>0</v>
          </cell>
        </row>
        <row r="39">
          <cell r="A39">
            <v>99</v>
          </cell>
          <cell r="B39">
            <v>2004</v>
          </cell>
          <cell r="C39" t="str">
            <v>Inspection académique</v>
          </cell>
          <cell r="D39" t="str">
            <v>Bureaux</v>
          </cell>
          <cell r="E39" t="str">
            <v>Etat</v>
          </cell>
          <cell r="F39" t="str">
            <v xml:space="preserve">Bd Slama </v>
          </cell>
          <cell r="G39">
            <v>6201</v>
          </cell>
          <cell r="H39" t="str">
            <v>NICE</v>
          </cell>
          <cell r="I39" t="str">
            <v>04 93 72 64 08</v>
          </cell>
          <cell r="J39" t="str">
            <v>04 93 72 63 01</v>
          </cell>
          <cell r="K39" t="str">
            <v>Mme MIRAILLET</v>
          </cell>
          <cell r="L39" t="str">
            <v>M MACCARIO</v>
          </cell>
          <cell r="M39" t="str">
            <v>Avant 1974</v>
          </cell>
          <cell r="N39" t="str">
            <v>electricité</v>
          </cell>
          <cell r="O39">
            <v>2568</v>
          </cell>
          <cell r="P39">
            <v>2568</v>
          </cell>
          <cell r="Q39">
            <v>150</v>
          </cell>
          <cell r="R39">
            <v>0</v>
          </cell>
          <cell r="S39">
            <v>0</v>
          </cell>
          <cell r="T39">
            <v>152428</v>
          </cell>
          <cell r="U39">
            <v>0</v>
          </cell>
        </row>
        <row r="40">
          <cell r="A40">
            <v>100</v>
          </cell>
          <cell r="B40">
            <v>2004</v>
          </cell>
          <cell r="C40" t="str">
            <v>Trésorerie Générale de NICE</v>
          </cell>
          <cell r="D40" t="str">
            <v>Bureaux</v>
          </cell>
          <cell r="E40" t="str">
            <v>Etat</v>
          </cell>
          <cell r="F40" t="str">
            <v xml:space="preserve">15 bis Rue Delille </v>
          </cell>
          <cell r="G40">
            <v>6073</v>
          </cell>
          <cell r="H40" t="str">
            <v>NICE</v>
          </cell>
          <cell r="I40" t="str">
            <v>04 92 17 60 40</v>
          </cell>
          <cell r="J40" t="str">
            <v>04 92 17 60 45</v>
          </cell>
          <cell r="K40" t="str">
            <v>Mme FLEURENT</v>
          </cell>
          <cell r="L40" t="str">
            <v>M CHAZEAU</v>
          </cell>
          <cell r="M40" t="str">
            <v>] 1974 - 1988 ]</v>
          </cell>
          <cell r="N40" t="str">
            <v>fioul</v>
          </cell>
          <cell r="O40">
            <v>8179</v>
          </cell>
          <cell r="P40">
            <v>5539</v>
          </cell>
          <cell r="Q40">
            <v>420</v>
          </cell>
          <cell r="R40">
            <v>10400</v>
          </cell>
          <cell r="S40">
            <v>0</v>
          </cell>
          <cell r="T40">
            <v>1334351</v>
          </cell>
          <cell r="U40">
            <v>88752</v>
          </cell>
          <cell r="X40">
            <v>851400</v>
          </cell>
          <cell r="Y40">
            <v>31820</v>
          </cell>
        </row>
        <row r="41">
          <cell r="A41">
            <v>101</v>
          </cell>
          <cell r="B41">
            <v>2004</v>
          </cell>
          <cell r="C41" t="str">
            <v>DDE subdivision de GRASSE</v>
          </cell>
          <cell r="D41" t="str">
            <v>Bureaux</v>
          </cell>
          <cell r="E41" t="str">
            <v>Etat</v>
          </cell>
          <cell r="F41" t="str">
            <v xml:space="preserve">11 Bis Bd Victor HUGO </v>
          </cell>
          <cell r="G41">
            <v>6131</v>
          </cell>
          <cell r="H41" t="str">
            <v>GRASSE</v>
          </cell>
          <cell r="I41" t="str">
            <v>04 92 60 76 07</v>
          </cell>
          <cell r="J41" t="str">
            <v>04 92 60 76 09</v>
          </cell>
          <cell r="K41" t="str">
            <v>M VERT</v>
          </cell>
          <cell r="L41" t="str">
            <v>M LEMOINE</v>
          </cell>
          <cell r="M41" t="str">
            <v>Avant 1974</v>
          </cell>
          <cell r="N41" t="str">
            <v>fioul</v>
          </cell>
          <cell r="O41">
            <v>500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17309</v>
          </cell>
          <cell r="U41">
            <v>2030</v>
          </cell>
          <cell r="X41">
            <v>70290</v>
          </cell>
          <cell r="Y41">
            <v>2891</v>
          </cell>
        </row>
        <row r="42">
          <cell r="A42">
            <v>102</v>
          </cell>
          <cell r="B42">
            <v>2004</v>
          </cell>
          <cell r="C42" t="str">
            <v>ADEME Valbonne</v>
          </cell>
          <cell r="D42" t="str">
            <v>Bureaux</v>
          </cell>
          <cell r="E42" t="str">
            <v>Etat</v>
          </cell>
          <cell r="F42" t="str">
            <v xml:space="preserve">500 rte des Lucioles </v>
          </cell>
          <cell r="G42">
            <v>6560</v>
          </cell>
          <cell r="H42" t="str">
            <v>VALBONNE</v>
          </cell>
          <cell r="I42" t="str">
            <v>04 93 95 79 04</v>
          </cell>
          <cell r="K42" t="str">
            <v>Mme Duchene</v>
          </cell>
          <cell r="L42" t="str">
            <v>M PLAZY assistée de Mme DUCHENE</v>
          </cell>
          <cell r="M42" t="str">
            <v>] 1974 - 1988 ]</v>
          </cell>
          <cell r="N42" t="str">
            <v>gaz</v>
          </cell>
          <cell r="O42">
            <v>3000</v>
          </cell>
          <cell r="P42">
            <v>0</v>
          </cell>
          <cell r="Q42">
            <v>86</v>
          </cell>
          <cell r="R42">
            <v>0</v>
          </cell>
          <cell r="S42">
            <v>0</v>
          </cell>
          <cell r="T42">
            <v>125127</v>
          </cell>
          <cell r="U42">
            <v>12773</v>
          </cell>
          <cell r="V42">
            <v>266951</v>
          </cell>
          <cell r="W42">
            <v>9077</v>
          </cell>
        </row>
        <row r="43">
          <cell r="A43">
            <v>1</v>
          </cell>
          <cell r="B43">
            <v>2004</v>
          </cell>
          <cell r="C43" t="str">
            <v>BASTIE 1</v>
          </cell>
          <cell r="D43" t="str">
            <v>Bureaux</v>
          </cell>
          <cell r="E43" t="str">
            <v>GDF</v>
          </cell>
          <cell r="F43" t="str">
            <v xml:space="preserve">Allée Maryse Bastié </v>
          </cell>
          <cell r="G43">
            <v>6000</v>
          </cell>
          <cell r="H43" t="str">
            <v>Cannes la Bocca</v>
          </cell>
          <cell r="K43" t="str">
            <v>Jean-Louis Savornin 04 93 69 69 77</v>
          </cell>
          <cell r="M43" t="str">
            <v>] 1988 - 2000 ]</v>
          </cell>
          <cell r="N43" t="str">
            <v>gaz</v>
          </cell>
          <cell r="O43">
            <v>100</v>
          </cell>
          <cell r="P43">
            <v>0</v>
          </cell>
          <cell r="Q43">
            <v>54</v>
          </cell>
          <cell r="R43">
            <v>0</v>
          </cell>
          <cell r="S43">
            <v>0</v>
          </cell>
          <cell r="T43">
            <v>13988</v>
          </cell>
          <cell r="U43">
            <v>0</v>
          </cell>
          <cell r="V43">
            <v>5538</v>
          </cell>
          <cell r="W43">
            <v>0</v>
          </cell>
        </row>
        <row r="44">
          <cell r="A44">
            <v>83</v>
          </cell>
          <cell r="B44">
            <v>2004</v>
          </cell>
          <cell r="C44" t="str">
            <v>Paul Montel</v>
          </cell>
          <cell r="D44" t="str">
            <v>Bureaux</v>
          </cell>
          <cell r="E44" t="str">
            <v>GDF</v>
          </cell>
          <cell r="F44" t="str">
            <v>EDF GDF Distribution 74 bd Paul Montel</v>
          </cell>
          <cell r="G44">
            <v>6000</v>
          </cell>
          <cell r="H44" t="str">
            <v>NICE</v>
          </cell>
          <cell r="K44" t="str">
            <v>Yves Peyrothe 04 93 81 89 34</v>
          </cell>
          <cell r="M44" t="str">
            <v>] 1974 - 1988 ]</v>
          </cell>
          <cell r="N44" t="str">
            <v>gaz</v>
          </cell>
          <cell r="O44">
            <v>2263</v>
          </cell>
          <cell r="P44">
            <v>2263</v>
          </cell>
          <cell r="Q44">
            <v>0</v>
          </cell>
          <cell r="R44">
            <v>0</v>
          </cell>
          <cell r="S44">
            <v>0</v>
          </cell>
          <cell r="T44">
            <v>306000</v>
          </cell>
          <cell r="U44">
            <v>21273</v>
          </cell>
          <cell r="V44">
            <v>346500</v>
          </cell>
          <cell r="W44">
            <v>0</v>
          </cell>
        </row>
        <row r="45">
          <cell r="A45">
            <v>84</v>
          </cell>
          <cell r="B45">
            <v>2004</v>
          </cell>
          <cell r="C45" t="str">
            <v>CHEVALIER 2</v>
          </cell>
          <cell r="D45" t="str">
            <v>Bureaux</v>
          </cell>
          <cell r="E45" t="str">
            <v>GDF</v>
          </cell>
          <cell r="F45" t="str">
            <v xml:space="preserve">av Maurice Chevalier </v>
          </cell>
          <cell r="G45">
            <v>6000</v>
          </cell>
          <cell r="H45" t="str">
            <v>Cannes la Bocca</v>
          </cell>
          <cell r="K45" t="str">
            <v>Jean-Louis Savornin 04 93 69 69 77</v>
          </cell>
          <cell r="M45" t="str">
            <v>] 1988 - 2000 ]</v>
          </cell>
          <cell r="N45" t="str">
            <v>electricité</v>
          </cell>
          <cell r="O45">
            <v>278</v>
          </cell>
          <cell r="P45">
            <v>278</v>
          </cell>
          <cell r="Q45">
            <v>51</v>
          </cell>
          <cell r="R45">
            <v>0</v>
          </cell>
          <cell r="S45">
            <v>0</v>
          </cell>
          <cell r="T45">
            <v>80710</v>
          </cell>
          <cell r="U45">
            <v>0</v>
          </cell>
        </row>
        <row r="46">
          <cell r="A46">
            <v>85</v>
          </cell>
          <cell r="B46">
            <v>2004</v>
          </cell>
          <cell r="C46" t="str">
            <v>AUBAREDE</v>
          </cell>
          <cell r="D46" t="str">
            <v>Bureaux</v>
          </cell>
          <cell r="E46" t="str">
            <v>GDF</v>
          </cell>
          <cell r="F46" t="str">
            <v xml:space="preserve">Place de l'auberede </v>
          </cell>
          <cell r="G46">
            <v>6116</v>
          </cell>
          <cell r="H46" t="str">
            <v>LE CANNET</v>
          </cell>
          <cell r="K46" t="str">
            <v>Jean-Louis Savornin 04 93 69 69 77</v>
          </cell>
          <cell r="M46" t="str">
            <v>] 1988 - 2000 ]</v>
          </cell>
          <cell r="N46" t="str">
            <v>gaz</v>
          </cell>
          <cell r="O46">
            <v>7511</v>
          </cell>
          <cell r="P46">
            <v>7511</v>
          </cell>
          <cell r="Q46">
            <v>169</v>
          </cell>
          <cell r="R46">
            <v>0</v>
          </cell>
          <cell r="S46">
            <v>0</v>
          </cell>
          <cell r="T46">
            <v>1038382</v>
          </cell>
          <cell r="U46">
            <v>0</v>
          </cell>
          <cell r="V46">
            <v>571123</v>
          </cell>
          <cell r="W46">
            <v>0</v>
          </cell>
        </row>
        <row r="47">
          <cell r="A47">
            <v>87</v>
          </cell>
          <cell r="B47">
            <v>2004</v>
          </cell>
          <cell r="C47" t="str">
            <v>JEAN XXIII</v>
          </cell>
          <cell r="D47" t="str">
            <v>Bureaux</v>
          </cell>
          <cell r="E47" t="str">
            <v>GDF</v>
          </cell>
          <cell r="F47" t="str">
            <v xml:space="preserve">Av Jean XXII </v>
          </cell>
          <cell r="G47">
            <v>6000</v>
          </cell>
          <cell r="H47" t="str">
            <v>GRASSE</v>
          </cell>
          <cell r="K47" t="str">
            <v>Jean-Louis Savornin 04 93 69 69 77</v>
          </cell>
          <cell r="M47" t="str">
            <v>] 1974 - 1988 ]</v>
          </cell>
          <cell r="N47" t="str">
            <v>gaz</v>
          </cell>
          <cell r="O47">
            <v>1706</v>
          </cell>
          <cell r="P47">
            <v>1706</v>
          </cell>
          <cell r="Q47">
            <v>53</v>
          </cell>
          <cell r="R47">
            <v>0</v>
          </cell>
          <cell r="S47">
            <v>0</v>
          </cell>
          <cell r="T47">
            <v>154157</v>
          </cell>
          <cell r="U47">
            <v>0</v>
          </cell>
          <cell r="V47">
            <v>109447</v>
          </cell>
          <cell r="W47">
            <v>0</v>
          </cell>
        </row>
        <row r="48">
          <cell r="A48">
            <v>103</v>
          </cell>
          <cell r="B48">
            <v>2004</v>
          </cell>
          <cell r="C48" t="str">
            <v>BASTIE 2</v>
          </cell>
          <cell r="D48" t="str">
            <v>Bureaux</v>
          </cell>
          <cell r="E48" t="str">
            <v>GDF</v>
          </cell>
          <cell r="F48" t="str">
            <v xml:space="preserve">Allée Maryse Bastié </v>
          </cell>
          <cell r="G48">
            <v>6000</v>
          </cell>
          <cell r="H48" t="str">
            <v>Cannes la Bocca</v>
          </cell>
          <cell r="K48" t="str">
            <v>Jean-Louis Savornin 04 93 69 69 77</v>
          </cell>
          <cell r="M48" t="str">
            <v>] 1988 - 2000 ]</v>
          </cell>
          <cell r="N48" t="str">
            <v>electricité</v>
          </cell>
          <cell r="O48">
            <v>1098</v>
          </cell>
          <cell r="P48">
            <v>1098</v>
          </cell>
          <cell r="Q48">
            <v>54</v>
          </cell>
          <cell r="R48">
            <v>0</v>
          </cell>
          <cell r="S48">
            <v>0</v>
          </cell>
          <cell r="T48">
            <v>153743</v>
          </cell>
          <cell r="U48">
            <v>0</v>
          </cell>
        </row>
        <row r="49">
          <cell r="A49">
            <v>86</v>
          </cell>
          <cell r="B49">
            <v>2004</v>
          </cell>
          <cell r="C49" t="str">
            <v>Antibes-Vallauris</v>
          </cell>
          <cell r="D49" t="str">
            <v>Bureaux</v>
          </cell>
          <cell r="E49" t="str">
            <v>EDF</v>
          </cell>
          <cell r="F49" t="str">
            <v xml:space="preserve">1250 ch de vallauris </v>
          </cell>
          <cell r="G49">
            <v>6600</v>
          </cell>
          <cell r="H49" t="str">
            <v>Antibes</v>
          </cell>
          <cell r="M49" t="str">
            <v>] 1988 - 2000 ]</v>
          </cell>
          <cell r="N49" t="str">
            <v>electricité</v>
          </cell>
          <cell r="O49">
            <v>2684</v>
          </cell>
          <cell r="P49">
            <v>2684</v>
          </cell>
          <cell r="Q49">
            <v>70</v>
          </cell>
          <cell r="R49">
            <v>0</v>
          </cell>
          <cell r="S49">
            <v>0</v>
          </cell>
          <cell r="T49">
            <v>493811</v>
          </cell>
          <cell r="U49">
            <v>36365</v>
          </cell>
        </row>
        <row r="50">
          <cell r="A50">
            <v>88</v>
          </cell>
          <cell r="B50">
            <v>2004</v>
          </cell>
          <cell r="C50" t="str">
            <v>Cagnes</v>
          </cell>
          <cell r="D50" t="str">
            <v>Bureaux</v>
          </cell>
          <cell r="E50" t="str">
            <v>EDF</v>
          </cell>
          <cell r="F50" t="str">
            <v xml:space="preserve">59 route de france </v>
          </cell>
          <cell r="G50">
            <v>6800</v>
          </cell>
          <cell r="H50" t="str">
            <v>Cagnes sur mer</v>
          </cell>
          <cell r="M50" t="str">
            <v>Avant 1974</v>
          </cell>
          <cell r="N50" t="str">
            <v>electricité</v>
          </cell>
          <cell r="O50">
            <v>2262</v>
          </cell>
          <cell r="P50">
            <v>2262</v>
          </cell>
          <cell r="Q50">
            <v>113</v>
          </cell>
          <cell r="R50">
            <v>0</v>
          </cell>
          <cell r="S50">
            <v>0</v>
          </cell>
          <cell r="T50">
            <v>330279</v>
          </cell>
          <cell r="U50">
            <v>31145</v>
          </cell>
        </row>
        <row r="51">
          <cell r="A51">
            <v>89</v>
          </cell>
          <cell r="B51">
            <v>2004</v>
          </cell>
          <cell r="C51" t="str">
            <v>MENTON / AE RIVIERA</v>
          </cell>
          <cell r="D51" t="str">
            <v>Bureaux</v>
          </cell>
          <cell r="E51" t="str">
            <v>EDF</v>
          </cell>
          <cell r="F51" t="str">
            <v xml:space="preserve">99 route de Sospel </v>
          </cell>
          <cell r="G51">
            <v>6500</v>
          </cell>
          <cell r="H51" t="str">
            <v>MENTON</v>
          </cell>
          <cell r="M51" t="str">
            <v>] 1974 - 1988 ]</v>
          </cell>
          <cell r="N51" t="str">
            <v>electricité</v>
          </cell>
          <cell r="O51">
            <v>1979</v>
          </cell>
          <cell r="P51">
            <v>1979</v>
          </cell>
          <cell r="Q51">
            <v>99</v>
          </cell>
          <cell r="R51">
            <v>0</v>
          </cell>
          <cell r="S51">
            <v>0</v>
          </cell>
          <cell r="T51">
            <v>223414</v>
          </cell>
          <cell r="U51">
            <v>20838</v>
          </cell>
        </row>
        <row r="52">
          <cell r="A52">
            <v>90</v>
          </cell>
          <cell r="B52">
            <v>2004</v>
          </cell>
          <cell r="C52" t="str">
            <v>NICE Palais</v>
          </cell>
          <cell r="D52" t="str">
            <v>Bureaux</v>
          </cell>
          <cell r="E52" t="str">
            <v>EDF</v>
          </cell>
          <cell r="F52" t="str">
            <v xml:space="preserve">14 route de turin </v>
          </cell>
          <cell r="G52">
            <v>6300</v>
          </cell>
          <cell r="H52" t="str">
            <v>NICE</v>
          </cell>
          <cell r="M52" t="str">
            <v>Avant 1974</v>
          </cell>
          <cell r="N52" t="str">
            <v>electricité</v>
          </cell>
          <cell r="O52">
            <v>4111</v>
          </cell>
          <cell r="P52">
            <v>4111</v>
          </cell>
          <cell r="Q52">
            <v>206</v>
          </cell>
          <cell r="R52">
            <v>0</v>
          </cell>
          <cell r="S52">
            <v>0</v>
          </cell>
          <cell r="T52">
            <v>907300</v>
          </cell>
          <cell r="U52">
            <v>61916</v>
          </cell>
        </row>
        <row r="53">
          <cell r="A53">
            <v>91</v>
          </cell>
          <cell r="B53">
            <v>2004</v>
          </cell>
          <cell r="C53" t="str">
            <v>NICE Gorbella</v>
          </cell>
          <cell r="D53" t="str">
            <v>Bureaux</v>
          </cell>
          <cell r="E53" t="str">
            <v>EDF</v>
          </cell>
          <cell r="F53" t="str">
            <v xml:space="preserve">29 Bd Comte de falicon </v>
          </cell>
          <cell r="G53">
            <v>6100</v>
          </cell>
          <cell r="H53" t="str">
            <v>NICE</v>
          </cell>
          <cell r="M53" t="str">
            <v>] 1988 - 2000 ]</v>
          </cell>
          <cell r="N53" t="str">
            <v>electricité</v>
          </cell>
          <cell r="O53">
            <v>815</v>
          </cell>
          <cell r="P53">
            <v>815</v>
          </cell>
          <cell r="Q53">
            <v>43</v>
          </cell>
          <cell r="R53">
            <v>0</v>
          </cell>
          <cell r="S53">
            <v>0</v>
          </cell>
          <cell r="T53">
            <v>107977</v>
          </cell>
          <cell r="U53">
            <v>8957</v>
          </cell>
        </row>
        <row r="54">
          <cell r="A54">
            <v>92</v>
          </cell>
          <cell r="B54">
            <v>2004</v>
          </cell>
          <cell r="C54" t="str">
            <v>NICE Notre Dame</v>
          </cell>
          <cell r="D54" t="str">
            <v>Bureaux</v>
          </cell>
          <cell r="E54" t="str">
            <v>EDF</v>
          </cell>
          <cell r="F54" t="str">
            <v xml:space="preserve">23 av notre dame </v>
          </cell>
          <cell r="G54">
            <v>6000</v>
          </cell>
          <cell r="H54" t="str">
            <v>NICE</v>
          </cell>
          <cell r="M54" t="str">
            <v>Avant 1974</v>
          </cell>
          <cell r="N54" t="str">
            <v>electricité</v>
          </cell>
          <cell r="O54">
            <v>1488</v>
          </cell>
          <cell r="P54">
            <v>0</v>
          </cell>
          <cell r="Q54">
            <v>74</v>
          </cell>
          <cell r="R54">
            <v>0</v>
          </cell>
          <cell r="S54">
            <v>0</v>
          </cell>
          <cell r="T54">
            <v>156493</v>
          </cell>
          <cell r="U54">
            <v>14624</v>
          </cell>
        </row>
        <row r="55">
          <cell r="A55">
            <v>93</v>
          </cell>
          <cell r="B55">
            <v>2004</v>
          </cell>
          <cell r="C55" t="str">
            <v>NICE La plaine</v>
          </cell>
          <cell r="D55" t="str">
            <v>Bureaux</v>
          </cell>
          <cell r="E55" t="str">
            <v>EDF</v>
          </cell>
          <cell r="F55" t="str">
            <v xml:space="preserve">av Pontremoli BAT E 1 </v>
          </cell>
          <cell r="G55">
            <v>6200</v>
          </cell>
          <cell r="H55" t="str">
            <v>NICE</v>
          </cell>
          <cell r="M55" t="str">
            <v>] 1974 - 1988 ]</v>
          </cell>
          <cell r="N55" t="str">
            <v>electricité</v>
          </cell>
          <cell r="O55">
            <v>875</v>
          </cell>
          <cell r="P55">
            <v>875</v>
          </cell>
          <cell r="Q55">
            <v>30</v>
          </cell>
          <cell r="R55">
            <v>0</v>
          </cell>
          <cell r="S55">
            <v>0</v>
          </cell>
          <cell r="T55">
            <v>57288</v>
          </cell>
          <cell r="U55">
            <v>5113</v>
          </cell>
        </row>
        <row r="56">
          <cell r="A56">
            <v>94</v>
          </cell>
          <cell r="B56">
            <v>2004</v>
          </cell>
          <cell r="C56" t="str">
            <v>PUGET THENIERS</v>
          </cell>
          <cell r="D56" t="str">
            <v>Bureaux</v>
          </cell>
          <cell r="E56" t="str">
            <v>EDF</v>
          </cell>
          <cell r="F56" t="str">
            <v xml:space="preserve">Quartier le savet </v>
          </cell>
          <cell r="G56">
            <v>6260</v>
          </cell>
          <cell r="H56" t="str">
            <v>PUGET-THENIERS</v>
          </cell>
          <cell r="M56" t="str">
            <v>] 1988 - 2000 ]</v>
          </cell>
          <cell r="N56" t="str">
            <v>electricité</v>
          </cell>
          <cell r="O56">
            <v>643</v>
          </cell>
          <cell r="P56">
            <v>0</v>
          </cell>
          <cell r="Q56">
            <v>17</v>
          </cell>
          <cell r="R56">
            <v>0</v>
          </cell>
          <cell r="S56">
            <v>0</v>
          </cell>
          <cell r="T56">
            <v>74743</v>
          </cell>
          <cell r="U56">
            <v>7691</v>
          </cell>
        </row>
        <row r="57">
          <cell r="A57">
            <v>95</v>
          </cell>
          <cell r="B57">
            <v>2004</v>
          </cell>
          <cell r="C57" t="str">
            <v>PAILLON (DRAP)</v>
          </cell>
          <cell r="D57" t="str">
            <v>Bureaux</v>
          </cell>
          <cell r="E57" t="str">
            <v>EDF</v>
          </cell>
          <cell r="F57" t="str">
            <v xml:space="preserve">1 plan du marquis </v>
          </cell>
          <cell r="G57">
            <v>6340</v>
          </cell>
          <cell r="H57" t="str">
            <v>DRAP</v>
          </cell>
          <cell r="M57" t="str">
            <v>Avant 1974</v>
          </cell>
          <cell r="N57" t="str">
            <v>electricité</v>
          </cell>
          <cell r="O57">
            <v>681</v>
          </cell>
          <cell r="P57">
            <v>0</v>
          </cell>
          <cell r="Q57">
            <v>34</v>
          </cell>
          <cell r="R57">
            <v>0</v>
          </cell>
          <cell r="S57">
            <v>0</v>
          </cell>
          <cell r="T57">
            <v>99955</v>
          </cell>
          <cell r="U57">
            <v>9421</v>
          </cell>
        </row>
        <row r="58">
          <cell r="A58">
            <v>96</v>
          </cell>
          <cell r="B58">
            <v>2004</v>
          </cell>
          <cell r="C58" t="str">
            <v>GRASSE DUVAL</v>
          </cell>
          <cell r="D58" t="str">
            <v>Bureaux</v>
          </cell>
          <cell r="E58" t="str">
            <v>EDF</v>
          </cell>
          <cell r="F58" t="str">
            <v xml:space="preserve">av Mathias DUVAL </v>
          </cell>
          <cell r="G58">
            <v>6130</v>
          </cell>
          <cell r="H58" t="str">
            <v>GRASSE</v>
          </cell>
          <cell r="M58" t="str">
            <v>Avant 1974</v>
          </cell>
          <cell r="N58" t="str">
            <v>electricité</v>
          </cell>
          <cell r="O58">
            <v>1308</v>
          </cell>
          <cell r="P58">
            <v>1308</v>
          </cell>
          <cell r="Q58">
            <v>41</v>
          </cell>
          <cell r="R58">
            <v>0</v>
          </cell>
          <cell r="S58">
            <v>0</v>
          </cell>
          <cell r="T58">
            <v>206143</v>
          </cell>
          <cell r="U58">
            <v>17837</v>
          </cell>
        </row>
        <row r="59">
          <cell r="A59">
            <v>97</v>
          </cell>
          <cell r="B59">
            <v>2004</v>
          </cell>
          <cell r="C59" t="str">
            <v>SIEGE DU CENTRE 2</v>
          </cell>
          <cell r="D59" t="str">
            <v>Bureaux</v>
          </cell>
          <cell r="E59" t="str">
            <v>EDF</v>
          </cell>
          <cell r="F59" t="str">
            <v xml:space="preserve">125 av de BRANCOLAR </v>
          </cell>
          <cell r="G59">
            <v>6100</v>
          </cell>
          <cell r="H59" t="str">
            <v>NICE</v>
          </cell>
          <cell r="M59" t="str">
            <v>Avant 1974</v>
          </cell>
          <cell r="N59" t="str">
            <v>electricité</v>
          </cell>
          <cell r="O59">
            <v>9807</v>
          </cell>
          <cell r="P59">
            <v>9807</v>
          </cell>
          <cell r="Q59">
            <v>490</v>
          </cell>
          <cell r="R59">
            <v>0</v>
          </cell>
          <cell r="S59">
            <v>0</v>
          </cell>
          <cell r="T59">
            <v>2305255</v>
          </cell>
          <cell r="U59">
            <v>186934</v>
          </cell>
        </row>
        <row r="60">
          <cell r="A60">
            <v>98</v>
          </cell>
          <cell r="B60">
            <v>2004</v>
          </cell>
          <cell r="C60" t="str">
            <v>LE CANNET/ LES FADES</v>
          </cell>
          <cell r="D60" t="str">
            <v>Bureaux</v>
          </cell>
          <cell r="E60" t="str">
            <v>EDF</v>
          </cell>
          <cell r="F60" t="str">
            <v xml:space="preserve">27 Ch FADES Locaux Techniques </v>
          </cell>
          <cell r="G60">
            <v>6110</v>
          </cell>
          <cell r="H60" t="str">
            <v>LE CANNET</v>
          </cell>
          <cell r="M60" t="str">
            <v>] 1988 - 2000 ]</v>
          </cell>
          <cell r="N60" t="str">
            <v>electricité</v>
          </cell>
          <cell r="O60">
            <v>3367</v>
          </cell>
          <cell r="P60">
            <v>3367</v>
          </cell>
          <cell r="Q60">
            <v>72</v>
          </cell>
          <cell r="R60">
            <v>0</v>
          </cell>
          <cell r="S60">
            <v>0</v>
          </cell>
          <cell r="T60">
            <v>498922</v>
          </cell>
          <cell r="U60">
            <v>44327</v>
          </cell>
        </row>
        <row r="61">
          <cell r="A61">
            <v>3</v>
          </cell>
          <cell r="B61">
            <v>2004</v>
          </cell>
          <cell r="C61" t="str">
            <v>St Exupéry</v>
          </cell>
          <cell r="D61" t="str">
            <v>Enseignement</v>
          </cell>
          <cell r="E61" t="str">
            <v>Collège</v>
          </cell>
          <cell r="F61" t="str">
            <v xml:space="preserve">116 av. Pierre Amadieu </v>
          </cell>
          <cell r="G61">
            <v>6700</v>
          </cell>
          <cell r="H61" t="str">
            <v>St Laurent du Var</v>
          </cell>
          <cell r="I61" t="str">
            <v>04 93 07 71 63</v>
          </cell>
          <cell r="J61" t="str">
            <v>04 92 12 13 80</v>
          </cell>
          <cell r="K61" t="str">
            <v>CLEMENT</v>
          </cell>
          <cell r="L61" t="str">
            <v>PEREZ</v>
          </cell>
          <cell r="M61" t="str">
            <v>] 1988 - 2000 ]</v>
          </cell>
          <cell r="N61" t="str">
            <v>gaz</v>
          </cell>
          <cell r="O61">
            <v>6237</v>
          </cell>
          <cell r="P61">
            <v>0</v>
          </cell>
          <cell r="Q61">
            <v>660</v>
          </cell>
          <cell r="R61">
            <v>0</v>
          </cell>
          <cell r="S61">
            <v>0</v>
          </cell>
          <cell r="T61">
            <v>234189</v>
          </cell>
          <cell r="U61">
            <v>26710</v>
          </cell>
          <cell r="V61">
            <v>282765</v>
          </cell>
          <cell r="W61">
            <v>9928</v>
          </cell>
        </row>
        <row r="62">
          <cell r="A62">
            <v>4</v>
          </cell>
          <cell r="B62">
            <v>2004</v>
          </cell>
          <cell r="C62" t="str">
            <v>Henri Matisse</v>
          </cell>
          <cell r="D62" t="str">
            <v>Enseignement</v>
          </cell>
          <cell r="E62" t="str">
            <v>Collège</v>
          </cell>
          <cell r="F62" t="str">
            <v xml:space="preserve">Av. Reine Victoria </v>
          </cell>
          <cell r="G62">
            <v>6050</v>
          </cell>
          <cell r="H62" t="str">
            <v>Nice cedex 1</v>
          </cell>
          <cell r="I62" t="str">
            <v>04 93 81 26 35</v>
          </cell>
          <cell r="J62" t="str">
            <v>04 93 53 11 45</v>
          </cell>
          <cell r="K62" t="str">
            <v>MATHOREZ Marie</v>
          </cell>
          <cell r="L62" t="str">
            <v>DELAGRANGE Christian</v>
          </cell>
          <cell r="M62" t="str">
            <v>] 1974 - 1988 ]</v>
          </cell>
          <cell r="N62" t="str">
            <v>gaz</v>
          </cell>
          <cell r="O62">
            <v>6867</v>
          </cell>
          <cell r="P62">
            <v>0</v>
          </cell>
          <cell r="Q62">
            <v>950</v>
          </cell>
          <cell r="R62">
            <v>0</v>
          </cell>
          <cell r="S62">
            <v>0</v>
          </cell>
          <cell r="T62">
            <v>167645</v>
          </cell>
          <cell r="U62">
            <v>18577</v>
          </cell>
          <cell r="V62">
            <v>449777</v>
          </cell>
          <cell r="W62">
            <v>15588</v>
          </cell>
        </row>
        <row r="63">
          <cell r="A63">
            <v>6</v>
          </cell>
          <cell r="B63">
            <v>2004</v>
          </cell>
          <cell r="C63" t="str">
            <v>Les Vallergues</v>
          </cell>
          <cell r="D63" t="str">
            <v>Enseignement</v>
          </cell>
          <cell r="E63" t="str">
            <v>Collège</v>
          </cell>
          <cell r="F63" t="str">
            <v xml:space="preserve">71 av. de Lattre de Tassigny </v>
          </cell>
          <cell r="G63">
            <v>6400</v>
          </cell>
          <cell r="H63" t="str">
            <v>CANNES</v>
          </cell>
          <cell r="I63" t="str">
            <v>04 93 06 63 33</v>
          </cell>
          <cell r="J63" t="str">
            <v>04 93 06 63 34</v>
          </cell>
          <cell r="K63" t="str">
            <v>Conseil général des Alpes-Maritimes</v>
          </cell>
          <cell r="L63" t="str">
            <v>Quantier Danielle</v>
          </cell>
          <cell r="M63" t="str">
            <v>] 1974 - 1988 ]</v>
          </cell>
          <cell r="N63" t="str">
            <v>gaz</v>
          </cell>
          <cell r="O63">
            <v>8535</v>
          </cell>
          <cell r="P63">
            <v>0</v>
          </cell>
          <cell r="Q63">
            <v>606</v>
          </cell>
          <cell r="R63">
            <v>0</v>
          </cell>
          <cell r="S63">
            <v>0</v>
          </cell>
          <cell r="T63">
            <v>230101</v>
          </cell>
          <cell r="U63">
            <v>20504</v>
          </cell>
          <cell r="V63">
            <v>393232</v>
          </cell>
          <cell r="W63">
            <v>13568</v>
          </cell>
        </row>
        <row r="64">
          <cell r="A64">
            <v>9</v>
          </cell>
          <cell r="B64">
            <v>2004</v>
          </cell>
          <cell r="C64" t="str">
            <v>Antoine Risso</v>
          </cell>
          <cell r="D64" t="str">
            <v>Enseignement</v>
          </cell>
          <cell r="E64" t="str">
            <v>Collège</v>
          </cell>
          <cell r="F64" t="str">
            <v xml:space="preserve">8 bd Pierre Sola </v>
          </cell>
          <cell r="G64">
            <v>6300</v>
          </cell>
          <cell r="H64" t="str">
            <v>Nice</v>
          </cell>
          <cell r="I64" t="str">
            <v>04 92 00 00 30</v>
          </cell>
          <cell r="J64" t="str">
            <v>04 92 00 00 40</v>
          </cell>
          <cell r="K64" t="str">
            <v>REZGUI Jocelyne</v>
          </cell>
          <cell r="L64" t="str">
            <v>ANDREANI Paul</v>
          </cell>
          <cell r="M64" t="str">
            <v>Avant 1974</v>
          </cell>
          <cell r="N64" t="str">
            <v>gaz</v>
          </cell>
          <cell r="O64">
            <v>6950</v>
          </cell>
          <cell r="P64">
            <v>0</v>
          </cell>
          <cell r="Q64">
            <v>654</v>
          </cell>
          <cell r="R64">
            <v>0</v>
          </cell>
          <cell r="S64">
            <v>0</v>
          </cell>
          <cell r="T64">
            <v>107978</v>
          </cell>
          <cell r="U64">
            <v>12044</v>
          </cell>
          <cell r="V64">
            <v>358606</v>
          </cell>
          <cell r="W64">
            <v>12783</v>
          </cell>
        </row>
        <row r="65">
          <cell r="A65">
            <v>11</v>
          </cell>
          <cell r="B65">
            <v>2004</v>
          </cell>
          <cell r="C65" t="str">
            <v>Albert Camus</v>
          </cell>
          <cell r="D65" t="str">
            <v>Enseignement</v>
          </cell>
          <cell r="E65" t="str">
            <v>Collège</v>
          </cell>
          <cell r="F65" t="str">
            <v xml:space="preserve">Av. Robert Schuman </v>
          </cell>
          <cell r="G65">
            <v>6210</v>
          </cell>
          <cell r="H65" t="str">
            <v>Mandelieu la Napoule</v>
          </cell>
          <cell r="I65" t="str">
            <v>04 93 93 60 60</v>
          </cell>
          <cell r="J65" t="str">
            <v>04 93 93 60 61</v>
          </cell>
          <cell r="K65" t="str">
            <v>PETT Yolande</v>
          </cell>
          <cell r="L65" t="str">
            <v>BENDELAC Alberto</v>
          </cell>
          <cell r="M65" t="str">
            <v>] 1974 - 1988 ]</v>
          </cell>
          <cell r="N65" t="str">
            <v>gaz</v>
          </cell>
          <cell r="O65">
            <v>8404</v>
          </cell>
          <cell r="P65">
            <v>0</v>
          </cell>
          <cell r="Q65">
            <v>531</v>
          </cell>
          <cell r="R65">
            <v>0</v>
          </cell>
          <cell r="S65">
            <v>0</v>
          </cell>
          <cell r="T65">
            <v>141982</v>
          </cell>
          <cell r="U65">
            <v>15432</v>
          </cell>
          <cell r="V65">
            <v>539774</v>
          </cell>
          <cell r="W65">
            <v>19166</v>
          </cell>
        </row>
        <row r="66">
          <cell r="A66">
            <v>13</v>
          </cell>
          <cell r="B66">
            <v>2004</v>
          </cell>
          <cell r="C66" t="str">
            <v>La Bourgade</v>
          </cell>
          <cell r="D66" t="str">
            <v>Enseignement</v>
          </cell>
          <cell r="E66" t="str">
            <v>Collège</v>
          </cell>
          <cell r="F66" t="str">
            <v xml:space="preserve"> 17 allée des Lucioles</v>
          </cell>
          <cell r="G66">
            <v>6340</v>
          </cell>
          <cell r="H66" t="str">
            <v>La Trinité</v>
          </cell>
          <cell r="I66" t="str">
            <v>04 93 54 30 10</v>
          </cell>
          <cell r="J66" t="str">
            <v>04 93 54 56 41</v>
          </cell>
          <cell r="K66" t="str">
            <v>Mr BIAGI</v>
          </cell>
          <cell r="L66" t="str">
            <v>Mme PORTET</v>
          </cell>
          <cell r="M66" t="str">
            <v>] 1974 - 1988 ]</v>
          </cell>
          <cell r="N66" t="str">
            <v>gaz</v>
          </cell>
          <cell r="O66">
            <v>2355</v>
          </cell>
          <cell r="P66">
            <v>0</v>
          </cell>
          <cell r="Q66">
            <v>520</v>
          </cell>
          <cell r="R66">
            <v>0</v>
          </cell>
          <cell r="S66">
            <v>0</v>
          </cell>
          <cell r="T66">
            <v>131303</v>
          </cell>
          <cell r="U66">
            <v>12819</v>
          </cell>
          <cell r="V66">
            <v>83224</v>
          </cell>
          <cell r="W66">
            <v>3039</v>
          </cell>
        </row>
        <row r="67">
          <cell r="A67">
            <v>14</v>
          </cell>
          <cell r="B67">
            <v>2004</v>
          </cell>
          <cell r="C67" t="str">
            <v>Gérard Philippe</v>
          </cell>
          <cell r="D67" t="str">
            <v>Enseignement</v>
          </cell>
          <cell r="E67" t="str">
            <v>Collège</v>
          </cell>
          <cell r="F67" t="str">
            <v xml:space="preserve">1 av. Alfred de Vigny </v>
          </cell>
          <cell r="G67">
            <v>6150</v>
          </cell>
          <cell r="H67" t="str">
            <v>Cannes La Bocca</v>
          </cell>
          <cell r="I67" t="str">
            <v>04 93 90 50 50</v>
          </cell>
          <cell r="J67" t="str">
            <v>04 93 90 50 55</v>
          </cell>
          <cell r="K67" t="str">
            <v>Yvette ROBALDO, M CAMERA factotum</v>
          </cell>
          <cell r="L67" t="str">
            <v>Mr HOUGUE</v>
          </cell>
          <cell r="M67" t="str">
            <v>] 1974 - 1988 ]</v>
          </cell>
          <cell r="N67" t="str">
            <v>gaz</v>
          </cell>
          <cell r="O67">
            <v>3195</v>
          </cell>
          <cell r="P67">
            <v>142</v>
          </cell>
          <cell r="Q67">
            <v>739</v>
          </cell>
          <cell r="R67">
            <v>0</v>
          </cell>
          <cell r="S67">
            <v>0</v>
          </cell>
          <cell r="T67">
            <v>174280</v>
          </cell>
          <cell r="U67">
            <v>17362</v>
          </cell>
          <cell r="V67">
            <v>467871</v>
          </cell>
          <cell r="W67">
            <v>16142</v>
          </cell>
        </row>
        <row r="68">
          <cell r="A68">
            <v>33</v>
          </cell>
          <cell r="B68">
            <v>2004</v>
          </cell>
          <cell r="C68" t="str">
            <v>BLANQUI</v>
          </cell>
          <cell r="D68" t="str">
            <v>Enseignement</v>
          </cell>
          <cell r="E68" t="str">
            <v>Collège</v>
          </cell>
          <cell r="F68" t="str">
            <v xml:space="preserve">promenade lieutenant René Maurin </v>
          </cell>
          <cell r="G68">
            <v>6260</v>
          </cell>
          <cell r="H68" t="str">
            <v>PUGET THENIERS</v>
          </cell>
          <cell r="I68" t="str">
            <v>04 93 05 20 21</v>
          </cell>
          <cell r="J68" t="str">
            <v>04 93 05 20 23</v>
          </cell>
          <cell r="K68" t="str">
            <v>M DUQUESNE</v>
          </cell>
          <cell r="L68" t="str">
            <v>Mme RENDA BLANC</v>
          </cell>
          <cell r="M68" t="str">
            <v>] 1974 - 1988 ]</v>
          </cell>
          <cell r="N68" t="str">
            <v>fioul</v>
          </cell>
          <cell r="O68">
            <v>5296</v>
          </cell>
          <cell r="P68">
            <v>0</v>
          </cell>
          <cell r="Q68">
            <v>275</v>
          </cell>
          <cell r="R68">
            <v>0</v>
          </cell>
          <cell r="S68">
            <v>0</v>
          </cell>
          <cell r="T68">
            <v>105480</v>
          </cell>
          <cell r="U68">
            <v>11450</v>
          </cell>
          <cell r="X68">
            <v>697950</v>
          </cell>
          <cell r="Y68">
            <v>31724</v>
          </cell>
        </row>
        <row r="69">
          <cell r="A69">
            <v>34</v>
          </cell>
          <cell r="B69">
            <v>2004</v>
          </cell>
          <cell r="C69" t="str">
            <v>LA VESUBIE</v>
          </cell>
          <cell r="D69" t="str">
            <v>Enseignement</v>
          </cell>
          <cell r="E69" t="str">
            <v>Collège</v>
          </cell>
          <cell r="F69" t="str">
            <v xml:space="preserve">Jean Salines </v>
          </cell>
          <cell r="G69">
            <v>6450</v>
          </cell>
          <cell r="H69" t="str">
            <v>ROQUEBILLIERE</v>
          </cell>
          <cell r="I69" t="str">
            <v>04 93 03 40 07</v>
          </cell>
          <cell r="J69" t="str">
            <v>04 93 03 45 04</v>
          </cell>
          <cell r="K69" t="str">
            <v>Mme BOMER</v>
          </cell>
          <cell r="L69" t="str">
            <v>M LEIRITZ</v>
          </cell>
          <cell r="M69" t="str">
            <v>Avant 1974</v>
          </cell>
          <cell r="N69" t="str">
            <v>bois</v>
          </cell>
          <cell r="O69">
            <v>5793</v>
          </cell>
          <cell r="P69">
            <v>0</v>
          </cell>
          <cell r="Q69">
            <v>254</v>
          </cell>
          <cell r="R69">
            <v>0</v>
          </cell>
          <cell r="S69">
            <v>0</v>
          </cell>
          <cell r="T69">
            <v>185328</v>
          </cell>
          <cell r="U69">
            <v>18390</v>
          </cell>
          <cell r="Z69">
            <v>113972</v>
          </cell>
          <cell r="AA69">
            <v>7852</v>
          </cell>
          <cell r="AD69">
            <v>854400</v>
          </cell>
          <cell r="AE69">
            <v>22378</v>
          </cell>
        </row>
        <row r="70">
          <cell r="A70">
            <v>35</v>
          </cell>
          <cell r="B70">
            <v>2004</v>
          </cell>
          <cell r="C70" t="str">
            <v>RABELAIS</v>
          </cell>
          <cell r="D70" t="str">
            <v>Enseignement</v>
          </cell>
          <cell r="E70" t="str">
            <v>Collège</v>
          </cell>
          <cell r="F70" t="str">
            <v xml:space="preserve">Chemin du Castel </v>
          </cell>
          <cell r="G70">
            <v>6440</v>
          </cell>
          <cell r="H70" t="str">
            <v>L'ESCARENE</v>
          </cell>
          <cell r="I70" t="str">
            <v>04 93 79 66 77</v>
          </cell>
          <cell r="J70" t="str">
            <v>04 93 79 68 28</v>
          </cell>
          <cell r="K70" t="str">
            <v>Mme LASNIER</v>
          </cell>
          <cell r="L70" t="str">
            <v>M HUMBERT</v>
          </cell>
          <cell r="M70" t="str">
            <v>] 1988 - 2000 ]</v>
          </cell>
          <cell r="N70" t="str">
            <v>gaz</v>
          </cell>
          <cell r="O70">
            <v>6360</v>
          </cell>
          <cell r="P70">
            <v>0</v>
          </cell>
          <cell r="Q70">
            <v>375</v>
          </cell>
          <cell r="R70">
            <v>0</v>
          </cell>
          <cell r="S70">
            <v>0</v>
          </cell>
          <cell r="T70">
            <v>117182</v>
          </cell>
          <cell r="U70">
            <v>11647</v>
          </cell>
          <cell r="V70">
            <v>351377</v>
          </cell>
          <cell r="W70">
            <v>14491</v>
          </cell>
        </row>
        <row r="71">
          <cell r="A71">
            <v>36</v>
          </cell>
          <cell r="B71">
            <v>2004</v>
          </cell>
          <cell r="C71" t="str">
            <v>le Pré des ROURES</v>
          </cell>
          <cell r="D71" t="str">
            <v>Enseignement</v>
          </cell>
          <cell r="E71" t="str">
            <v>Collège</v>
          </cell>
          <cell r="F71" t="str">
            <v xml:space="preserve">7 route de NICE </v>
          </cell>
          <cell r="G71">
            <v>6650</v>
          </cell>
          <cell r="H71" t="str">
            <v>LE ROURET</v>
          </cell>
          <cell r="I71" t="str">
            <v>04 92 60 30 30</v>
          </cell>
          <cell r="J71" t="str">
            <v>04 60 60 30 31</v>
          </cell>
          <cell r="K71" t="str">
            <v>Mme GUICHARD</v>
          </cell>
          <cell r="L71" t="str">
            <v>Mme OCTAVE</v>
          </cell>
          <cell r="M71" t="str">
            <v>] 1988 - 2000 ]</v>
          </cell>
          <cell r="N71" t="str">
            <v>gaz</v>
          </cell>
          <cell r="O71">
            <v>7220</v>
          </cell>
          <cell r="P71">
            <v>30</v>
          </cell>
          <cell r="Q71">
            <v>863</v>
          </cell>
          <cell r="R71">
            <v>0</v>
          </cell>
          <cell r="S71">
            <v>0</v>
          </cell>
          <cell r="T71">
            <v>202193</v>
          </cell>
          <cell r="U71">
            <v>20032</v>
          </cell>
          <cell r="V71">
            <v>460951</v>
          </cell>
          <cell r="W71">
            <v>16939</v>
          </cell>
        </row>
        <row r="72">
          <cell r="A72">
            <v>37</v>
          </cell>
          <cell r="B72">
            <v>2004</v>
          </cell>
          <cell r="C72" t="str">
            <v>Les BAOUS</v>
          </cell>
          <cell r="D72" t="str">
            <v>Enseignement</v>
          </cell>
          <cell r="E72" t="str">
            <v>Collège</v>
          </cell>
          <cell r="F72" t="str">
            <v xml:space="preserve">Route de Gattières </v>
          </cell>
          <cell r="G72">
            <v>6640</v>
          </cell>
          <cell r="H72" t="str">
            <v>SAINT JEANNET</v>
          </cell>
          <cell r="I72" t="str">
            <v>04 93 24 51 30</v>
          </cell>
          <cell r="M72" t="str">
            <v>] 1988 - 2000 ]</v>
          </cell>
          <cell r="N72" t="str">
            <v>gaz</v>
          </cell>
          <cell r="O72">
            <v>7481</v>
          </cell>
          <cell r="P72">
            <v>0</v>
          </cell>
          <cell r="Q72">
            <v>780</v>
          </cell>
          <cell r="R72">
            <v>0</v>
          </cell>
          <cell r="S72">
            <v>0</v>
          </cell>
          <cell r="T72">
            <v>283079</v>
          </cell>
          <cell r="U72">
            <v>24560</v>
          </cell>
          <cell r="V72">
            <v>771098</v>
          </cell>
          <cell r="W72">
            <v>26085</v>
          </cell>
        </row>
        <row r="73">
          <cell r="A73">
            <v>38</v>
          </cell>
          <cell r="B73">
            <v>2004</v>
          </cell>
          <cell r="C73" t="str">
            <v>YVES KLEIN</v>
          </cell>
          <cell r="D73" t="str">
            <v>Enseignement</v>
          </cell>
          <cell r="E73" t="str">
            <v>Collège</v>
          </cell>
          <cell r="F73" t="str">
            <v xml:space="preserve">Bd Alex Roubert </v>
          </cell>
          <cell r="G73">
            <v>6480</v>
          </cell>
          <cell r="H73" t="str">
            <v>LA COLLE SUR LOUP</v>
          </cell>
          <cell r="I73" t="str">
            <v>04 93 32 32 70</v>
          </cell>
          <cell r="L73" t="str">
            <v>M LUCATS</v>
          </cell>
          <cell r="M73" t="str">
            <v>] 1974 - 1988 ]</v>
          </cell>
          <cell r="N73" t="str">
            <v>gaz</v>
          </cell>
          <cell r="O73">
            <v>3039</v>
          </cell>
          <cell r="P73">
            <v>0</v>
          </cell>
          <cell r="Q73">
            <v>628</v>
          </cell>
          <cell r="R73">
            <v>0</v>
          </cell>
          <cell r="S73">
            <v>0</v>
          </cell>
          <cell r="T73">
            <v>197739</v>
          </cell>
          <cell r="U73">
            <v>18701</v>
          </cell>
          <cell r="V73">
            <v>536165</v>
          </cell>
          <cell r="W73">
            <v>19095</v>
          </cell>
        </row>
        <row r="74">
          <cell r="A74">
            <v>39</v>
          </cell>
          <cell r="B74">
            <v>2004</v>
          </cell>
          <cell r="C74" t="str">
            <v>LANGEVIN</v>
          </cell>
          <cell r="D74" t="str">
            <v>Enseignement</v>
          </cell>
          <cell r="E74" t="str">
            <v>Collège</v>
          </cell>
          <cell r="F74" t="str">
            <v xml:space="preserve">11 Bd Colle Bette </v>
          </cell>
          <cell r="G74">
            <v>6510</v>
          </cell>
          <cell r="H74" t="str">
            <v>CARROS</v>
          </cell>
          <cell r="I74" t="str">
            <v>04 92 08 20 70</v>
          </cell>
          <cell r="J74" t="str">
            <v>04 92 08 20 71 ou 72</v>
          </cell>
          <cell r="K74" t="str">
            <v>M MARET</v>
          </cell>
          <cell r="L74" t="str">
            <v>M BOYE</v>
          </cell>
          <cell r="M74" t="str">
            <v>] 1974 - 1988 ]</v>
          </cell>
          <cell r="N74" t="str">
            <v>gaz</v>
          </cell>
          <cell r="O74">
            <v>5625</v>
          </cell>
          <cell r="P74">
            <v>12</v>
          </cell>
          <cell r="Q74">
            <v>780</v>
          </cell>
          <cell r="R74">
            <v>0</v>
          </cell>
          <cell r="S74">
            <v>0</v>
          </cell>
          <cell r="T74">
            <v>191682</v>
          </cell>
          <cell r="U74">
            <v>19900</v>
          </cell>
          <cell r="V74">
            <v>439574</v>
          </cell>
          <cell r="W74">
            <v>15727</v>
          </cell>
        </row>
        <row r="75">
          <cell r="A75">
            <v>40</v>
          </cell>
          <cell r="B75">
            <v>2004</v>
          </cell>
          <cell r="C75" t="str">
            <v>Guillaume VENTO</v>
          </cell>
          <cell r="D75" t="str">
            <v>Enseignement</v>
          </cell>
          <cell r="E75" t="str">
            <v>Collège</v>
          </cell>
          <cell r="F75" t="str">
            <v xml:space="preserve">400 Cours Centenaire </v>
          </cell>
          <cell r="G75">
            <v>6503</v>
          </cell>
          <cell r="H75" t="str">
            <v>MENTON</v>
          </cell>
          <cell r="I75" t="str">
            <v>04 92 10 30 03</v>
          </cell>
          <cell r="J75" t="str">
            <v>04 92 10 10 66</v>
          </cell>
          <cell r="K75" t="str">
            <v>M THIERY</v>
          </cell>
          <cell r="L75" t="str">
            <v>Mme PORTET</v>
          </cell>
          <cell r="M75" t="str">
            <v>] 1988 - 2000 ]</v>
          </cell>
          <cell r="N75" t="str">
            <v>gaz</v>
          </cell>
          <cell r="O75">
            <v>4095</v>
          </cell>
          <cell r="P75">
            <v>0</v>
          </cell>
          <cell r="Q75">
            <v>864</v>
          </cell>
          <cell r="R75">
            <v>0</v>
          </cell>
          <cell r="S75">
            <v>0</v>
          </cell>
          <cell r="T75">
            <v>265707</v>
          </cell>
          <cell r="U75">
            <v>25641</v>
          </cell>
          <cell r="V75">
            <v>490623</v>
          </cell>
          <cell r="W75">
            <v>17283</v>
          </cell>
        </row>
        <row r="76">
          <cell r="A76">
            <v>41</v>
          </cell>
          <cell r="B76">
            <v>2004</v>
          </cell>
          <cell r="C76" t="str">
            <v>Victor DURUY</v>
          </cell>
          <cell r="D76" t="str">
            <v>Enseignement</v>
          </cell>
          <cell r="E76" t="str">
            <v>Collège</v>
          </cell>
          <cell r="F76" t="str">
            <v xml:space="preserve">36 av de l'Arbre Inférieur </v>
          </cell>
          <cell r="G76">
            <v>6000</v>
          </cell>
          <cell r="H76" t="str">
            <v>NICE</v>
          </cell>
          <cell r="I76" t="str">
            <v>04 93 85 38 05</v>
          </cell>
          <cell r="J76" t="str">
            <v>04 92 47 78 50</v>
          </cell>
          <cell r="K76" t="str">
            <v>M PIGEON</v>
          </cell>
          <cell r="L76" t="str">
            <v>Mme MALZANI DELGERY</v>
          </cell>
          <cell r="M76" t="str">
            <v>Avant 1974</v>
          </cell>
          <cell r="N76" t="str">
            <v>fioul</v>
          </cell>
          <cell r="O76">
            <v>7500</v>
          </cell>
          <cell r="P76">
            <v>0</v>
          </cell>
          <cell r="Q76">
            <v>700</v>
          </cell>
          <cell r="R76">
            <v>0</v>
          </cell>
          <cell r="S76">
            <v>0</v>
          </cell>
          <cell r="T76">
            <v>162349</v>
          </cell>
          <cell r="U76">
            <v>16461</v>
          </cell>
          <cell r="V76">
            <v>41331</v>
          </cell>
          <cell r="W76">
            <v>1749</v>
          </cell>
          <cell r="X76">
            <v>366300</v>
          </cell>
          <cell r="Y76">
            <v>15710</v>
          </cell>
        </row>
        <row r="77">
          <cell r="A77">
            <v>42</v>
          </cell>
          <cell r="B77">
            <v>2004</v>
          </cell>
          <cell r="C77" t="str">
            <v>Jean-Baptiste RUSCA</v>
          </cell>
          <cell r="D77" t="str">
            <v>Enseignement</v>
          </cell>
          <cell r="E77" t="str">
            <v>Collège</v>
          </cell>
          <cell r="F77" t="str">
            <v xml:space="preserve">Saint Dalmas </v>
          </cell>
          <cell r="G77">
            <v>6430</v>
          </cell>
          <cell r="H77" t="str">
            <v>TENDE</v>
          </cell>
          <cell r="I77" t="str">
            <v>04 93 04 86 25</v>
          </cell>
          <cell r="K77" t="str">
            <v>Mle DE ANGELI</v>
          </cell>
          <cell r="L77" t="str">
            <v>M BARDET</v>
          </cell>
          <cell r="M77" t="str">
            <v>Avant 1974</v>
          </cell>
          <cell r="N77" t="str">
            <v>fioul</v>
          </cell>
          <cell r="O77">
            <v>3700</v>
          </cell>
          <cell r="P77">
            <v>0</v>
          </cell>
          <cell r="Q77">
            <v>118</v>
          </cell>
          <cell r="R77">
            <v>0</v>
          </cell>
          <cell r="S77">
            <v>0</v>
          </cell>
          <cell r="T77">
            <v>147919</v>
          </cell>
          <cell r="U77">
            <v>14988</v>
          </cell>
          <cell r="X77">
            <v>230670</v>
          </cell>
          <cell r="Y77">
            <v>9470</v>
          </cell>
          <cell r="Z77">
            <v>176730</v>
          </cell>
          <cell r="AA77">
            <v>14105</v>
          </cell>
        </row>
        <row r="78">
          <cell r="A78">
            <v>43</v>
          </cell>
          <cell r="B78">
            <v>2004</v>
          </cell>
          <cell r="C78" t="str">
            <v>Vallées du Paillon</v>
          </cell>
          <cell r="D78" t="str">
            <v>Enseignement</v>
          </cell>
          <cell r="E78" t="str">
            <v>Collège</v>
          </cell>
          <cell r="F78" t="str">
            <v xml:space="preserve">Av Marcel Celesoni </v>
          </cell>
          <cell r="G78">
            <v>6392</v>
          </cell>
          <cell r="H78" t="str">
            <v>CONTES</v>
          </cell>
          <cell r="I78" t="str">
            <v>04 93 79 18 18 ou 16 10</v>
          </cell>
          <cell r="K78" t="str">
            <v>Mr BILLA</v>
          </cell>
          <cell r="L78" t="str">
            <v>Mme ROBERT</v>
          </cell>
          <cell r="M78" t="str">
            <v>] 1974 - 1988 ]</v>
          </cell>
          <cell r="N78" t="str">
            <v>gaz</v>
          </cell>
          <cell r="O78">
            <v>6585</v>
          </cell>
          <cell r="P78">
            <v>0</v>
          </cell>
          <cell r="Q78">
            <v>741</v>
          </cell>
          <cell r="R78">
            <v>0</v>
          </cell>
          <cell r="S78">
            <v>0</v>
          </cell>
          <cell r="T78">
            <v>189856</v>
          </cell>
          <cell r="U78">
            <v>18251</v>
          </cell>
          <cell r="V78">
            <v>565197</v>
          </cell>
          <cell r="W78">
            <v>21585</v>
          </cell>
        </row>
        <row r="79">
          <cell r="A79">
            <v>44</v>
          </cell>
          <cell r="B79">
            <v>2004</v>
          </cell>
          <cell r="C79" t="str">
            <v>Maurice Jaubert</v>
          </cell>
          <cell r="D79" t="str">
            <v>Enseignement</v>
          </cell>
          <cell r="E79" t="str">
            <v>Collège</v>
          </cell>
          <cell r="F79" t="str">
            <v xml:space="preserve">Cours Albert Camus </v>
          </cell>
          <cell r="G79">
            <v>6300</v>
          </cell>
          <cell r="H79" t="str">
            <v>NICE</v>
          </cell>
          <cell r="I79" t="str">
            <v>04 93 27 68 00</v>
          </cell>
          <cell r="J79" t="str">
            <v>04 93 27 68 18</v>
          </cell>
          <cell r="K79" t="str">
            <v>M BLAZY</v>
          </cell>
          <cell r="L79" t="str">
            <v>M MAISSA</v>
          </cell>
          <cell r="M79" t="str">
            <v>] 1974 - 1988 ]</v>
          </cell>
          <cell r="N79" t="str">
            <v>chauffage urbain</v>
          </cell>
          <cell r="O79">
            <v>4781</v>
          </cell>
          <cell r="P79">
            <v>0</v>
          </cell>
          <cell r="Q79">
            <v>771</v>
          </cell>
          <cell r="R79">
            <v>0</v>
          </cell>
          <cell r="S79">
            <v>0</v>
          </cell>
          <cell r="T79">
            <v>339885</v>
          </cell>
          <cell r="U79">
            <v>32330</v>
          </cell>
          <cell r="V79">
            <v>20517</v>
          </cell>
          <cell r="W79">
            <v>1070</v>
          </cell>
          <cell r="AB79">
            <v>480370</v>
          </cell>
          <cell r="AC79">
            <v>22029</v>
          </cell>
        </row>
        <row r="80">
          <cell r="A80">
            <v>45</v>
          </cell>
          <cell r="B80">
            <v>2004</v>
          </cell>
          <cell r="C80" t="str">
            <v>VALBONNE</v>
          </cell>
          <cell r="D80" t="str">
            <v>Enseignement</v>
          </cell>
          <cell r="E80" t="str">
            <v>Collège</v>
          </cell>
          <cell r="F80" t="str">
            <v xml:space="preserve">Chemin de Darbousson </v>
          </cell>
          <cell r="G80">
            <v>6905</v>
          </cell>
          <cell r="H80" t="str">
            <v>SOPHIA ANTIPOLIS</v>
          </cell>
          <cell r="I80" t="str">
            <v>04 92 91 51 30</v>
          </cell>
          <cell r="K80" t="str">
            <v>M POLYBE</v>
          </cell>
          <cell r="L80" t="str">
            <v>Mme OTTOMBRE-BORSONI</v>
          </cell>
          <cell r="M80" t="str">
            <v>Après 2000</v>
          </cell>
          <cell r="N80" t="str">
            <v>bois</v>
          </cell>
          <cell r="O80">
            <v>9000</v>
          </cell>
          <cell r="P80">
            <v>0</v>
          </cell>
          <cell r="Q80">
            <v>356</v>
          </cell>
          <cell r="R80">
            <v>0</v>
          </cell>
          <cell r="S80">
            <v>0</v>
          </cell>
          <cell r="T80">
            <v>256061</v>
          </cell>
          <cell r="U80">
            <v>26185</v>
          </cell>
          <cell r="V80">
            <v>465367</v>
          </cell>
          <cell r="W80">
            <v>16720</v>
          </cell>
          <cell r="AD80">
            <v>420483</v>
          </cell>
          <cell r="AE80">
            <v>11045</v>
          </cell>
        </row>
        <row r="81">
          <cell r="A81">
            <v>46</v>
          </cell>
          <cell r="B81">
            <v>2004</v>
          </cell>
          <cell r="C81" t="str">
            <v>St BLAISE</v>
          </cell>
          <cell r="D81" t="str">
            <v>Enseignement</v>
          </cell>
          <cell r="E81" t="str">
            <v>Collège</v>
          </cell>
          <cell r="F81" t="str">
            <v xml:space="preserve">2 bd SAINT BLAISE </v>
          </cell>
          <cell r="G81">
            <v>6420</v>
          </cell>
          <cell r="H81" t="str">
            <v>St SAUVEUR SUR TINEE</v>
          </cell>
          <cell r="I81" t="str">
            <v>04 93 02 20 32</v>
          </cell>
          <cell r="J81" t="str">
            <v>04 93 02 20 39</v>
          </cell>
          <cell r="K81" t="str">
            <v>Mme STORTI barbara</v>
          </cell>
          <cell r="L81" t="str">
            <v>Mme GUYOT</v>
          </cell>
          <cell r="M81" t="str">
            <v>Avant 1974</v>
          </cell>
          <cell r="N81" t="str">
            <v>fioul</v>
          </cell>
          <cell r="O81">
            <v>2410</v>
          </cell>
          <cell r="P81">
            <v>0</v>
          </cell>
          <cell r="Q81">
            <v>180</v>
          </cell>
          <cell r="R81">
            <v>0</v>
          </cell>
          <cell r="S81">
            <v>0</v>
          </cell>
          <cell r="T81">
            <v>152868</v>
          </cell>
          <cell r="U81">
            <v>14401</v>
          </cell>
          <cell r="X81">
            <v>564300</v>
          </cell>
          <cell r="Y81">
            <v>22692</v>
          </cell>
          <cell r="Z81">
            <v>68796</v>
          </cell>
          <cell r="AA81">
            <v>5890</v>
          </cell>
        </row>
        <row r="82">
          <cell r="A82">
            <v>47</v>
          </cell>
          <cell r="B82">
            <v>2004</v>
          </cell>
          <cell r="C82" t="str">
            <v>L'EAU VIVE</v>
          </cell>
          <cell r="D82" t="str">
            <v>Enseignement</v>
          </cell>
          <cell r="E82" t="str">
            <v>Collège</v>
          </cell>
          <cell r="F82" t="str">
            <v xml:space="preserve">224 rue Virgile Barel </v>
          </cell>
          <cell r="G82">
            <v>6540</v>
          </cell>
          <cell r="H82" t="str">
            <v>BREIL SUR ROYA</v>
          </cell>
          <cell r="I82" t="str">
            <v>04 93 04 99 00</v>
          </cell>
          <cell r="J82" t="str">
            <v>04 93 04 99 01</v>
          </cell>
          <cell r="K82" t="str">
            <v>Mme MANGIAPAN</v>
          </cell>
          <cell r="L82" t="str">
            <v>M LUERA</v>
          </cell>
          <cell r="M82" t="str">
            <v>Avant 1974</v>
          </cell>
          <cell r="N82" t="str">
            <v>fioul</v>
          </cell>
          <cell r="O82">
            <v>4118</v>
          </cell>
          <cell r="P82">
            <v>0</v>
          </cell>
          <cell r="Q82">
            <v>141</v>
          </cell>
          <cell r="R82">
            <v>0</v>
          </cell>
          <cell r="S82">
            <v>0</v>
          </cell>
          <cell r="T82">
            <v>155620</v>
          </cell>
          <cell r="U82">
            <v>16060</v>
          </cell>
          <cell r="X82">
            <v>297000</v>
          </cell>
          <cell r="Y82">
            <v>13000</v>
          </cell>
        </row>
        <row r="83">
          <cell r="A83">
            <v>56</v>
          </cell>
          <cell r="B83">
            <v>2004</v>
          </cell>
          <cell r="C83" t="str">
            <v>Massena</v>
          </cell>
          <cell r="D83" t="str">
            <v>Enseignement</v>
          </cell>
          <cell r="E83" t="str">
            <v>Lycée</v>
          </cell>
          <cell r="F83" t="str">
            <v xml:space="preserve">2 av. Felix Faure </v>
          </cell>
          <cell r="G83">
            <v>6050</v>
          </cell>
          <cell r="H83" t="str">
            <v>Nice cedex 1</v>
          </cell>
          <cell r="I83" t="str">
            <v>04 93 62 77 00</v>
          </cell>
          <cell r="K83" t="str">
            <v>Mr Vallet</v>
          </cell>
          <cell r="L83" t="str">
            <v>Mr Charpeil</v>
          </cell>
          <cell r="M83" t="str">
            <v>Avant 1974</v>
          </cell>
          <cell r="N83" t="str">
            <v>gaz</v>
          </cell>
          <cell r="O83">
            <v>14426</v>
          </cell>
          <cell r="P83">
            <v>0</v>
          </cell>
          <cell r="Q83">
            <v>1657</v>
          </cell>
          <cell r="R83">
            <v>0</v>
          </cell>
          <cell r="S83">
            <v>0</v>
          </cell>
          <cell r="T83">
            <v>517072</v>
          </cell>
          <cell r="U83">
            <v>48912</v>
          </cell>
          <cell r="V83">
            <v>1867393</v>
          </cell>
          <cell r="W83">
            <v>59480</v>
          </cell>
        </row>
        <row r="84">
          <cell r="A84">
            <v>57</v>
          </cell>
          <cell r="B84">
            <v>2004</v>
          </cell>
          <cell r="C84" t="str">
            <v>Parc impérial</v>
          </cell>
          <cell r="D84" t="str">
            <v>Enseignement</v>
          </cell>
          <cell r="E84" t="str">
            <v>Lycée</v>
          </cell>
          <cell r="F84" t="str">
            <v xml:space="preserve">Av. Suzanne Lenglen </v>
          </cell>
          <cell r="G84">
            <v>6050</v>
          </cell>
          <cell r="H84" t="str">
            <v>Nice cedex</v>
          </cell>
          <cell r="I84" t="str">
            <v>04 92 15 24 60</v>
          </cell>
          <cell r="M84" t="str">
            <v>Avant 1974</v>
          </cell>
          <cell r="N84" t="str">
            <v>gaz</v>
          </cell>
          <cell r="O84">
            <v>32783</v>
          </cell>
          <cell r="P84">
            <v>0</v>
          </cell>
          <cell r="Q84">
            <v>2531</v>
          </cell>
          <cell r="R84">
            <v>0</v>
          </cell>
          <cell r="S84">
            <v>0</v>
          </cell>
          <cell r="T84">
            <v>914148</v>
          </cell>
          <cell r="U84">
            <v>77340</v>
          </cell>
          <cell r="V84">
            <v>2333854</v>
          </cell>
          <cell r="W84">
            <v>74896</v>
          </cell>
        </row>
        <row r="85">
          <cell r="A85">
            <v>58</v>
          </cell>
          <cell r="B85">
            <v>2004</v>
          </cell>
          <cell r="C85" t="str">
            <v>Thierry Maulnier</v>
          </cell>
          <cell r="D85" t="str">
            <v>Enseignement</v>
          </cell>
          <cell r="E85" t="str">
            <v>Lycée</v>
          </cell>
          <cell r="F85" t="str">
            <v xml:space="preserve">2 av. Claude Debussy </v>
          </cell>
          <cell r="G85">
            <v>6200</v>
          </cell>
          <cell r="H85" t="str">
            <v>Nice</v>
          </cell>
          <cell r="I85" t="str">
            <v>04 93 18 00 50</v>
          </cell>
          <cell r="M85" t="str">
            <v>] 1988 - 2000 ]</v>
          </cell>
          <cell r="N85" t="str">
            <v>gaz</v>
          </cell>
          <cell r="O85">
            <v>12011</v>
          </cell>
          <cell r="P85">
            <v>0</v>
          </cell>
          <cell r="Q85">
            <v>1423</v>
          </cell>
          <cell r="R85">
            <v>0</v>
          </cell>
          <cell r="S85">
            <v>0</v>
          </cell>
          <cell r="T85">
            <v>514074</v>
          </cell>
          <cell r="U85">
            <v>42829</v>
          </cell>
          <cell r="V85">
            <v>1008626</v>
          </cell>
          <cell r="W85">
            <v>33891</v>
          </cell>
        </row>
        <row r="86">
          <cell r="A86">
            <v>59</v>
          </cell>
          <cell r="B86">
            <v>2004</v>
          </cell>
          <cell r="C86" t="str">
            <v>Beau Site</v>
          </cell>
          <cell r="D86" t="str">
            <v>Enseignement</v>
          </cell>
          <cell r="E86" t="str">
            <v>Lycée</v>
          </cell>
          <cell r="F86" t="str">
            <v xml:space="preserve">38 av. d'Estienne d'Orve </v>
          </cell>
          <cell r="G86">
            <v>6050</v>
          </cell>
          <cell r="H86" t="str">
            <v>Nice cedex</v>
          </cell>
          <cell r="I86" t="str">
            <v>04 93 97 70 90</v>
          </cell>
          <cell r="M86" t="str">
            <v>Avant 1974</v>
          </cell>
          <cell r="N86" t="str">
            <v>gaz</v>
          </cell>
          <cell r="O86">
            <v>9873</v>
          </cell>
          <cell r="P86">
            <v>0</v>
          </cell>
          <cell r="Q86">
            <v>1270</v>
          </cell>
          <cell r="R86">
            <v>0</v>
          </cell>
          <cell r="S86">
            <v>0</v>
          </cell>
          <cell r="T86">
            <v>243189</v>
          </cell>
          <cell r="U86">
            <v>22791</v>
          </cell>
          <cell r="V86">
            <v>667472</v>
          </cell>
          <cell r="W86">
            <v>22298</v>
          </cell>
        </row>
        <row r="87">
          <cell r="A87">
            <v>60</v>
          </cell>
          <cell r="B87">
            <v>2004</v>
          </cell>
          <cell r="C87" t="str">
            <v>Paul Augier</v>
          </cell>
          <cell r="D87" t="str">
            <v>Enseignement</v>
          </cell>
          <cell r="E87" t="str">
            <v>Lycée</v>
          </cell>
          <cell r="F87" t="str">
            <v xml:space="preserve">163 Bd René Cassin </v>
          </cell>
          <cell r="G87">
            <v>6203</v>
          </cell>
          <cell r="H87" t="str">
            <v>Nice cedex 3</v>
          </cell>
          <cell r="I87" t="str">
            <v>04 93 72 77 77</v>
          </cell>
          <cell r="K87" t="str">
            <v>Gérard Lancement</v>
          </cell>
          <cell r="M87" t="str">
            <v>Avant 1974</v>
          </cell>
          <cell r="N87" t="str">
            <v>gaz</v>
          </cell>
          <cell r="O87">
            <v>16429</v>
          </cell>
          <cell r="P87">
            <v>0</v>
          </cell>
          <cell r="Q87">
            <v>800</v>
          </cell>
          <cell r="R87">
            <v>0</v>
          </cell>
          <cell r="S87">
            <v>0</v>
          </cell>
          <cell r="T87">
            <v>1464080</v>
          </cell>
          <cell r="U87">
            <v>118645</v>
          </cell>
          <cell r="V87">
            <v>1483173</v>
          </cell>
          <cell r="W87">
            <v>47355</v>
          </cell>
        </row>
        <row r="88">
          <cell r="A88">
            <v>61</v>
          </cell>
          <cell r="B88">
            <v>2004</v>
          </cell>
          <cell r="C88" t="str">
            <v>Guillaume Apollinaire</v>
          </cell>
          <cell r="D88" t="str">
            <v>Enseignement</v>
          </cell>
          <cell r="E88" t="str">
            <v>Lycée</v>
          </cell>
          <cell r="F88" t="str">
            <v xml:space="preserve">29 Bd J.B. Vérany </v>
          </cell>
          <cell r="G88">
            <v>6300</v>
          </cell>
          <cell r="H88" t="str">
            <v>Nice cedex 4</v>
          </cell>
          <cell r="I88" t="str">
            <v>04 93 92 85 35</v>
          </cell>
          <cell r="K88" t="str">
            <v>Michelle Terver</v>
          </cell>
          <cell r="M88" t="str">
            <v>] 1988 - 2000 ]</v>
          </cell>
          <cell r="N88" t="str">
            <v>gaz</v>
          </cell>
          <cell r="O88">
            <v>13415</v>
          </cell>
          <cell r="P88">
            <v>0</v>
          </cell>
          <cell r="Q88">
            <v>1590</v>
          </cell>
          <cell r="R88">
            <v>0</v>
          </cell>
          <cell r="S88">
            <v>0</v>
          </cell>
          <cell r="T88">
            <v>455148</v>
          </cell>
          <cell r="U88">
            <v>40726</v>
          </cell>
          <cell r="V88">
            <v>742957</v>
          </cell>
          <cell r="W88">
            <v>24753</v>
          </cell>
        </row>
        <row r="89">
          <cell r="A89">
            <v>62</v>
          </cell>
          <cell r="B89">
            <v>2004</v>
          </cell>
          <cell r="C89" t="str">
            <v>LPR du bâtiment</v>
          </cell>
          <cell r="D89" t="str">
            <v>Enseignement</v>
          </cell>
          <cell r="E89" t="str">
            <v>Lycée</v>
          </cell>
          <cell r="F89" t="str">
            <v xml:space="preserve">17 Bd Pierre Sola </v>
          </cell>
          <cell r="G89">
            <v>6300</v>
          </cell>
          <cell r="H89" t="str">
            <v>Nice</v>
          </cell>
          <cell r="I89" t="str">
            <v>04 93 55 00 11</v>
          </cell>
          <cell r="J89" t="str">
            <v>04.93.55.40.68</v>
          </cell>
          <cell r="K89" t="str">
            <v>Michel MARQUIS</v>
          </cell>
          <cell r="M89" t="str">
            <v>Avant 1974</v>
          </cell>
          <cell r="N89" t="str">
            <v>gaz</v>
          </cell>
          <cell r="O89">
            <v>10400</v>
          </cell>
          <cell r="P89">
            <v>0</v>
          </cell>
          <cell r="Q89">
            <v>406</v>
          </cell>
          <cell r="R89">
            <v>0</v>
          </cell>
          <cell r="S89">
            <v>0</v>
          </cell>
          <cell r="T89">
            <v>429125</v>
          </cell>
          <cell r="U89">
            <v>37182</v>
          </cell>
          <cell r="V89">
            <v>878350</v>
          </cell>
          <cell r="W89">
            <v>29713</v>
          </cell>
        </row>
        <row r="90">
          <cell r="A90">
            <v>63</v>
          </cell>
          <cell r="B90">
            <v>2004</v>
          </cell>
          <cell r="C90" t="str">
            <v>Magnan</v>
          </cell>
          <cell r="D90" t="str">
            <v>Enseignement</v>
          </cell>
          <cell r="E90" t="str">
            <v>Lycée</v>
          </cell>
          <cell r="F90" t="str">
            <v xml:space="preserve">34 rue Auguste Renoir </v>
          </cell>
          <cell r="G90">
            <v>6000</v>
          </cell>
          <cell r="H90" t="str">
            <v>Nice</v>
          </cell>
          <cell r="I90" t="str">
            <v>04 97 07 22 22</v>
          </cell>
          <cell r="M90" t="str">
            <v>Avant 1974</v>
          </cell>
          <cell r="N90" t="str">
            <v>gaz</v>
          </cell>
          <cell r="O90">
            <v>7422</v>
          </cell>
          <cell r="P90">
            <v>0</v>
          </cell>
          <cell r="Q90">
            <v>810</v>
          </cell>
          <cell r="R90">
            <v>0</v>
          </cell>
          <cell r="S90">
            <v>0</v>
          </cell>
          <cell r="T90">
            <v>162574</v>
          </cell>
          <cell r="U90">
            <v>14584</v>
          </cell>
          <cell r="V90">
            <v>508281</v>
          </cell>
          <cell r="W90">
            <v>17326</v>
          </cell>
        </row>
        <row r="91">
          <cell r="A91">
            <v>64</v>
          </cell>
          <cell r="B91">
            <v>2004</v>
          </cell>
          <cell r="C91" t="str">
            <v>P &amp;M Curie</v>
          </cell>
          <cell r="D91" t="str">
            <v>Enseignement</v>
          </cell>
          <cell r="E91" t="str">
            <v>Lycée</v>
          </cell>
          <cell r="F91" t="str">
            <v xml:space="preserve">353 av. Doyen Jean Lepine </v>
          </cell>
          <cell r="G91">
            <v>6500</v>
          </cell>
          <cell r="H91" t="str">
            <v>Menton</v>
          </cell>
          <cell r="I91" t="str">
            <v>04 92 10 54 40</v>
          </cell>
          <cell r="M91" t="str">
            <v>Avant 1974</v>
          </cell>
          <cell r="N91" t="str">
            <v>gaz</v>
          </cell>
          <cell r="O91">
            <v>13840</v>
          </cell>
          <cell r="P91">
            <v>0</v>
          </cell>
          <cell r="Q91">
            <v>941</v>
          </cell>
          <cell r="R91">
            <v>0</v>
          </cell>
          <cell r="S91">
            <v>0</v>
          </cell>
          <cell r="T91">
            <v>418683</v>
          </cell>
          <cell r="U91">
            <v>36406</v>
          </cell>
          <cell r="V91">
            <v>1655921</v>
          </cell>
          <cell r="W91">
            <v>53748</v>
          </cell>
        </row>
        <row r="92">
          <cell r="A92">
            <v>65</v>
          </cell>
          <cell r="B92">
            <v>2004</v>
          </cell>
          <cell r="C92" t="str">
            <v>Paul Valery</v>
          </cell>
          <cell r="D92" t="str">
            <v>Enseignement</v>
          </cell>
          <cell r="E92" t="str">
            <v>Lycée</v>
          </cell>
          <cell r="F92" t="str">
            <v xml:space="preserve">1 av. St Jacques </v>
          </cell>
          <cell r="G92">
            <v>6500</v>
          </cell>
          <cell r="H92" t="str">
            <v>Menton</v>
          </cell>
          <cell r="I92" t="str">
            <v>04 92 10 53 53</v>
          </cell>
          <cell r="K92" t="str">
            <v>Mr Buzet</v>
          </cell>
          <cell r="L92" t="str">
            <v>Mr Doulot</v>
          </cell>
          <cell r="M92" t="str">
            <v>Avant 1974</v>
          </cell>
          <cell r="N92" t="str">
            <v>gaz</v>
          </cell>
          <cell r="O92">
            <v>6881</v>
          </cell>
          <cell r="P92">
            <v>0</v>
          </cell>
          <cell r="Q92">
            <v>506</v>
          </cell>
          <cell r="R92">
            <v>0</v>
          </cell>
          <cell r="S92">
            <v>0</v>
          </cell>
          <cell r="T92">
            <v>325918</v>
          </cell>
          <cell r="U92">
            <v>31537</v>
          </cell>
          <cell r="V92">
            <v>517877</v>
          </cell>
          <cell r="W92">
            <v>17870</v>
          </cell>
        </row>
        <row r="93">
          <cell r="A93">
            <v>66</v>
          </cell>
          <cell r="B93">
            <v>2004</v>
          </cell>
          <cell r="C93" t="str">
            <v>Carnot</v>
          </cell>
          <cell r="D93" t="str">
            <v>Enseignement</v>
          </cell>
          <cell r="E93" t="str">
            <v>Lycée</v>
          </cell>
          <cell r="F93" t="str">
            <v xml:space="preserve">Bd Carnot </v>
          </cell>
          <cell r="G93">
            <v>6407</v>
          </cell>
          <cell r="H93" t="str">
            <v>Canne cedex</v>
          </cell>
          <cell r="I93" t="str">
            <v>04 92 99 38 88</v>
          </cell>
          <cell r="M93" t="str">
            <v>Avant 1974</v>
          </cell>
          <cell r="N93" t="str">
            <v>gaz</v>
          </cell>
          <cell r="O93">
            <v>18506</v>
          </cell>
          <cell r="P93">
            <v>0</v>
          </cell>
          <cell r="Q93">
            <v>1361</v>
          </cell>
          <cell r="R93">
            <v>0</v>
          </cell>
          <cell r="S93">
            <v>0</v>
          </cell>
          <cell r="T93">
            <v>749300</v>
          </cell>
          <cell r="U93">
            <v>58268</v>
          </cell>
          <cell r="V93">
            <v>1426430</v>
          </cell>
          <cell r="W93">
            <v>45612</v>
          </cell>
        </row>
        <row r="94">
          <cell r="A94">
            <v>67</v>
          </cell>
          <cell r="B94">
            <v>2004</v>
          </cell>
          <cell r="C94" t="str">
            <v>Jules Ferry</v>
          </cell>
          <cell r="D94" t="str">
            <v>Enseignement</v>
          </cell>
          <cell r="E94" t="str">
            <v>Lycée</v>
          </cell>
          <cell r="F94" t="str">
            <v xml:space="preserve">82 Bd de la République </v>
          </cell>
          <cell r="G94">
            <v>6402</v>
          </cell>
          <cell r="H94" t="str">
            <v>Cannes</v>
          </cell>
          <cell r="I94" t="str">
            <v>04 93 06 52 00</v>
          </cell>
          <cell r="M94" t="str">
            <v>Avant 1974</v>
          </cell>
          <cell r="N94" t="str">
            <v>gaz</v>
          </cell>
          <cell r="O94">
            <v>19606</v>
          </cell>
          <cell r="P94">
            <v>0</v>
          </cell>
          <cell r="Q94">
            <v>800</v>
          </cell>
          <cell r="R94">
            <v>0</v>
          </cell>
          <cell r="S94">
            <v>0</v>
          </cell>
          <cell r="T94">
            <v>694407</v>
          </cell>
          <cell r="U94">
            <v>56063</v>
          </cell>
          <cell r="V94">
            <v>1681508</v>
          </cell>
          <cell r="W94">
            <v>55846</v>
          </cell>
        </row>
        <row r="95">
          <cell r="A95">
            <v>68</v>
          </cell>
          <cell r="B95">
            <v>2004</v>
          </cell>
          <cell r="C95" t="str">
            <v>Les Coteaux</v>
          </cell>
          <cell r="D95" t="str">
            <v>Enseignement</v>
          </cell>
          <cell r="E95" t="str">
            <v>Lycée</v>
          </cell>
          <cell r="F95" t="str">
            <v xml:space="preserve">4 &amp;6 ch. Morgon </v>
          </cell>
          <cell r="G95">
            <v>6400</v>
          </cell>
          <cell r="H95" t="str">
            <v>Cannes</v>
          </cell>
          <cell r="I95" t="str">
            <v>04 93 99 77 54</v>
          </cell>
          <cell r="M95" t="str">
            <v>Avant 1974</v>
          </cell>
          <cell r="N95" t="str">
            <v>gaz</v>
          </cell>
          <cell r="O95">
            <v>7148</v>
          </cell>
          <cell r="P95">
            <v>0</v>
          </cell>
          <cell r="Q95">
            <v>703</v>
          </cell>
          <cell r="R95">
            <v>0</v>
          </cell>
          <cell r="S95">
            <v>0</v>
          </cell>
          <cell r="T95">
            <v>269905</v>
          </cell>
          <cell r="U95">
            <v>27682</v>
          </cell>
          <cell r="V95">
            <v>530962</v>
          </cell>
          <cell r="W95">
            <v>18184</v>
          </cell>
        </row>
        <row r="96">
          <cell r="A96">
            <v>69</v>
          </cell>
          <cell r="B96">
            <v>2004</v>
          </cell>
          <cell r="C96" t="str">
            <v>Alfred Hutinel</v>
          </cell>
          <cell r="D96" t="str">
            <v>Enseignement</v>
          </cell>
          <cell r="E96" t="str">
            <v>Lycée</v>
          </cell>
          <cell r="F96" t="str">
            <v xml:space="preserve">BP n°3 </v>
          </cell>
          <cell r="G96">
            <v>6156</v>
          </cell>
          <cell r="H96" t="str">
            <v>Cannes La Bocca</v>
          </cell>
          <cell r="I96" t="str">
            <v>04 93 48 18 33</v>
          </cell>
          <cell r="M96" t="str">
            <v>] 1974 - 1988 ]</v>
          </cell>
          <cell r="N96" t="str">
            <v>gaz</v>
          </cell>
          <cell r="O96">
            <v>11210</v>
          </cell>
          <cell r="P96">
            <v>0</v>
          </cell>
          <cell r="Q96">
            <v>353</v>
          </cell>
          <cell r="R96">
            <v>0</v>
          </cell>
          <cell r="S96">
            <v>0</v>
          </cell>
          <cell r="T96">
            <v>212304</v>
          </cell>
          <cell r="U96">
            <v>21367</v>
          </cell>
          <cell r="V96">
            <v>902660</v>
          </cell>
          <cell r="W96">
            <v>30466</v>
          </cell>
        </row>
        <row r="97">
          <cell r="A97">
            <v>70</v>
          </cell>
          <cell r="B97">
            <v>2004</v>
          </cell>
          <cell r="C97" t="str">
            <v>L. de Vinci</v>
          </cell>
          <cell r="D97" t="str">
            <v>Enseignement</v>
          </cell>
          <cell r="E97" t="str">
            <v>Lycée</v>
          </cell>
          <cell r="F97" t="str">
            <v xml:space="preserve">214 rue Jean Joannon </v>
          </cell>
          <cell r="G97">
            <v>6633</v>
          </cell>
          <cell r="H97" t="str">
            <v>Antibes</v>
          </cell>
          <cell r="I97" t="str">
            <v>04 92 91 30 20</v>
          </cell>
          <cell r="M97" t="str">
            <v>] 1974 - 1988 ]</v>
          </cell>
          <cell r="N97" t="str">
            <v>gaz</v>
          </cell>
          <cell r="O97">
            <v>16774</v>
          </cell>
          <cell r="P97">
            <v>0</v>
          </cell>
          <cell r="Q97">
            <v>757</v>
          </cell>
          <cell r="R97">
            <v>0</v>
          </cell>
          <cell r="S97">
            <v>0</v>
          </cell>
          <cell r="T97">
            <v>564450</v>
          </cell>
          <cell r="U97">
            <v>44962</v>
          </cell>
          <cell r="V97">
            <v>900609</v>
          </cell>
          <cell r="W97">
            <v>30307</v>
          </cell>
        </row>
        <row r="98">
          <cell r="A98">
            <v>71</v>
          </cell>
          <cell r="B98">
            <v>2004</v>
          </cell>
          <cell r="C98" t="str">
            <v>Jacques Dolle</v>
          </cell>
          <cell r="D98" t="str">
            <v>Enseignement</v>
          </cell>
          <cell r="E98" t="str">
            <v>Lycée</v>
          </cell>
          <cell r="F98" t="str">
            <v xml:space="preserve">120 ch. de St Claude </v>
          </cell>
          <cell r="G98">
            <v>6601</v>
          </cell>
          <cell r="H98" t="str">
            <v>Antibes cedex</v>
          </cell>
          <cell r="I98" t="str">
            <v>04 92 91 79 17</v>
          </cell>
          <cell r="M98" t="str">
            <v>] 1974 - 1988 ]</v>
          </cell>
          <cell r="N98" t="str">
            <v>gaz</v>
          </cell>
          <cell r="O98">
            <v>8400</v>
          </cell>
          <cell r="P98">
            <v>0</v>
          </cell>
          <cell r="Q98">
            <v>793</v>
          </cell>
          <cell r="R98">
            <v>0</v>
          </cell>
          <cell r="S98">
            <v>0</v>
          </cell>
          <cell r="T98">
            <v>331392</v>
          </cell>
          <cell r="U98">
            <v>31563</v>
          </cell>
          <cell r="V98">
            <v>817925</v>
          </cell>
          <cell r="W98">
            <v>28255</v>
          </cell>
        </row>
        <row r="99">
          <cell r="A99">
            <v>72</v>
          </cell>
          <cell r="B99">
            <v>2004</v>
          </cell>
          <cell r="C99" t="str">
            <v>Lycée horticole</v>
          </cell>
          <cell r="D99" t="str">
            <v>Enseignement</v>
          </cell>
          <cell r="E99" t="str">
            <v>Lycée</v>
          </cell>
          <cell r="F99" t="str">
            <v xml:space="preserve">1285 av. Jules Grec </v>
          </cell>
          <cell r="G99">
            <v>6602</v>
          </cell>
          <cell r="H99" t="str">
            <v>Antibes cedex</v>
          </cell>
          <cell r="I99" t="str">
            <v>04 92 91 44 44</v>
          </cell>
          <cell r="K99" t="str">
            <v>Mme Barrale</v>
          </cell>
          <cell r="L99" t="str">
            <v>Mme Beranger</v>
          </cell>
          <cell r="M99" t="str">
            <v>] 1988 - 2000 ]</v>
          </cell>
          <cell r="N99" t="str">
            <v>gaz</v>
          </cell>
          <cell r="O99">
            <v>15052</v>
          </cell>
          <cell r="P99">
            <v>0</v>
          </cell>
          <cell r="Q99">
            <v>559</v>
          </cell>
          <cell r="R99">
            <v>0</v>
          </cell>
          <cell r="S99">
            <v>0</v>
          </cell>
          <cell r="T99">
            <v>512418</v>
          </cell>
          <cell r="U99">
            <v>41661</v>
          </cell>
          <cell r="V99">
            <v>1754591</v>
          </cell>
          <cell r="W99">
            <v>63229</v>
          </cell>
        </row>
        <row r="100">
          <cell r="A100">
            <v>73</v>
          </cell>
          <cell r="B100">
            <v>2004</v>
          </cell>
          <cell r="C100" t="str">
            <v>Albert Calmette</v>
          </cell>
          <cell r="D100" t="str">
            <v>Enseignement</v>
          </cell>
          <cell r="E100" t="str">
            <v>Lycée</v>
          </cell>
          <cell r="F100" t="str">
            <v xml:space="preserve">5 av. Maréchal Foch </v>
          </cell>
          <cell r="G100">
            <v>6050</v>
          </cell>
          <cell r="H100" t="str">
            <v>Nice</v>
          </cell>
          <cell r="I100" t="str">
            <v>04 93 13 66 00</v>
          </cell>
          <cell r="M100" t="str">
            <v>] 1974 - 1988 ]</v>
          </cell>
          <cell r="N100" t="str">
            <v>gaz</v>
          </cell>
          <cell r="O100">
            <v>4276</v>
          </cell>
          <cell r="P100">
            <v>0</v>
          </cell>
          <cell r="Q100">
            <v>1350</v>
          </cell>
          <cell r="R100">
            <v>0</v>
          </cell>
          <cell r="S100">
            <v>0</v>
          </cell>
          <cell r="T100">
            <v>489489</v>
          </cell>
          <cell r="U100">
            <v>29127</v>
          </cell>
          <cell r="V100">
            <v>697109</v>
          </cell>
          <cell r="W100">
            <v>26179</v>
          </cell>
        </row>
        <row r="101">
          <cell r="A101">
            <v>74</v>
          </cell>
          <cell r="B101">
            <v>2004</v>
          </cell>
          <cell r="C101" t="str">
            <v>Francis de Croisset</v>
          </cell>
          <cell r="D101" t="str">
            <v>Enseignement</v>
          </cell>
          <cell r="E101" t="str">
            <v>Lycée</v>
          </cell>
          <cell r="F101" t="str">
            <v xml:space="preserve">10 av. Francis de Croisset </v>
          </cell>
          <cell r="G101">
            <v>6130</v>
          </cell>
          <cell r="H101" t="str">
            <v>Grasse</v>
          </cell>
          <cell r="I101" t="str">
            <v>04 93 36 13 80</v>
          </cell>
          <cell r="K101" t="str">
            <v>Régine Meistermann</v>
          </cell>
          <cell r="L101" t="str">
            <v>Mr Seassau</v>
          </cell>
          <cell r="M101" t="str">
            <v>Après 2000</v>
          </cell>
          <cell r="N101" t="str">
            <v>gaz</v>
          </cell>
          <cell r="O101">
            <v>15142</v>
          </cell>
          <cell r="P101">
            <v>0</v>
          </cell>
          <cell r="Q101">
            <v>592</v>
          </cell>
          <cell r="R101">
            <v>0</v>
          </cell>
          <cell r="S101">
            <v>0</v>
          </cell>
          <cell r="T101">
            <v>642065</v>
          </cell>
          <cell r="U101">
            <v>52569</v>
          </cell>
          <cell r="V101">
            <v>1328022</v>
          </cell>
          <cell r="W101">
            <v>43475</v>
          </cell>
        </row>
        <row r="102">
          <cell r="A102">
            <v>75</v>
          </cell>
          <cell r="B102">
            <v>2004</v>
          </cell>
          <cell r="C102" t="str">
            <v>Alexis de Tocqueville</v>
          </cell>
          <cell r="D102" t="str">
            <v>Enseignement</v>
          </cell>
          <cell r="E102" t="str">
            <v>Lycée</v>
          </cell>
          <cell r="F102" t="str">
            <v xml:space="preserve">22 ch. de l'Orme </v>
          </cell>
          <cell r="G102">
            <v>6130</v>
          </cell>
          <cell r="H102" t="str">
            <v>Grasse</v>
          </cell>
          <cell r="I102" t="str">
            <v>04 93 09 80 92</v>
          </cell>
          <cell r="K102" t="str">
            <v>Mme Gasnot</v>
          </cell>
          <cell r="L102" t="str">
            <v>Mr Hougue</v>
          </cell>
          <cell r="M102" t="str">
            <v>] 1988 - 2000 ]</v>
          </cell>
          <cell r="N102" t="str">
            <v>gaz</v>
          </cell>
          <cell r="O102">
            <v>12493</v>
          </cell>
          <cell r="P102">
            <v>0</v>
          </cell>
          <cell r="Q102">
            <v>946</v>
          </cell>
          <cell r="R102">
            <v>0</v>
          </cell>
          <cell r="S102">
            <v>0</v>
          </cell>
          <cell r="T102">
            <v>286672</v>
          </cell>
          <cell r="U102">
            <v>29169</v>
          </cell>
          <cell r="V102">
            <v>748317</v>
          </cell>
          <cell r="W102">
            <v>27234</v>
          </cell>
        </row>
        <row r="103">
          <cell r="A103">
            <v>76</v>
          </cell>
          <cell r="B103">
            <v>2004</v>
          </cell>
          <cell r="C103" t="str">
            <v>Jacques Audiberty</v>
          </cell>
          <cell r="D103" t="str">
            <v>Enseignement</v>
          </cell>
          <cell r="E103" t="str">
            <v>Lycée</v>
          </cell>
          <cell r="F103" t="str">
            <v xml:space="preserve">Bd Wilson </v>
          </cell>
          <cell r="G103">
            <v>6600</v>
          </cell>
          <cell r="H103" t="str">
            <v>Antibes</v>
          </cell>
          <cell r="I103" t="str">
            <v>04 92 93 31 31</v>
          </cell>
          <cell r="M103" t="str">
            <v>Avant 1974</v>
          </cell>
          <cell r="N103" t="str">
            <v>gaz</v>
          </cell>
          <cell r="O103">
            <v>18212</v>
          </cell>
          <cell r="P103">
            <v>0</v>
          </cell>
          <cell r="Q103">
            <v>1612</v>
          </cell>
          <cell r="R103">
            <v>0</v>
          </cell>
          <cell r="S103">
            <v>0</v>
          </cell>
          <cell r="T103">
            <v>479948</v>
          </cell>
          <cell r="U103">
            <v>41441</v>
          </cell>
          <cell r="V103">
            <v>1075577</v>
          </cell>
          <cell r="W103">
            <v>36908</v>
          </cell>
          <cell r="X103">
            <v>34650</v>
          </cell>
          <cell r="Y103">
            <v>124</v>
          </cell>
        </row>
        <row r="104">
          <cell r="A104">
            <v>77</v>
          </cell>
          <cell r="B104">
            <v>2004</v>
          </cell>
          <cell r="C104" t="str">
            <v>St Claude industriel</v>
          </cell>
          <cell r="D104" t="str">
            <v>Enseignement</v>
          </cell>
          <cell r="E104" t="str">
            <v>Lycée</v>
          </cell>
          <cell r="F104" t="str">
            <v xml:space="preserve">51 ch. des Capucins </v>
          </cell>
          <cell r="G104">
            <v>6130</v>
          </cell>
          <cell r="H104" t="str">
            <v>Grasse</v>
          </cell>
          <cell r="I104" t="str">
            <v>04 93 70 95 38</v>
          </cell>
          <cell r="M104" t="str">
            <v>Avant 1974</v>
          </cell>
          <cell r="N104" t="str">
            <v>gaz</v>
          </cell>
          <cell r="O104">
            <v>7815</v>
          </cell>
          <cell r="P104">
            <v>0</v>
          </cell>
          <cell r="Q104">
            <v>487</v>
          </cell>
          <cell r="R104">
            <v>0</v>
          </cell>
          <cell r="S104">
            <v>0</v>
          </cell>
          <cell r="T104">
            <v>540974</v>
          </cell>
          <cell r="U104">
            <v>50407</v>
          </cell>
          <cell r="V104">
            <v>625202</v>
          </cell>
          <cell r="W104">
            <v>22283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5"/>
    </sheetNames>
    <sheetDataSet>
      <sheetData sheetId="0" refreshError="1">
        <row r="4">
          <cell r="A4" t="str">
            <v>#id</v>
          </cell>
          <cell r="B4" t="str">
            <v>annee</v>
          </cell>
          <cell r="C4" t="str">
            <v>batiment</v>
          </cell>
          <cell r="D4" t="str">
            <v>domaine</v>
          </cell>
          <cell r="E4" t="str">
            <v>type</v>
          </cell>
          <cell r="F4" t="str">
            <v>adresse</v>
          </cell>
          <cell r="G4" t="str">
            <v>cp</v>
          </cell>
          <cell r="H4" t="str">
            <v>ville</v>
          </cell>
          <cell r="I4" t="str">
            <v>tel</v>
          </cell>
          <cell r="J4" t="str">
            <v>fax</v>
          </cell>
          <cell r="K4" t="str">
            <v>direction</v>
          </cell>
          <cell r="L4" t="str">
            <v>gestionnaire</v>
          </cell>
          <cell r="M4" t="str">
            <v>annee constr</v>
          </cell>
          <cell r="N4" t="str">
            <v>chauffage principal</v>
          </cell>
          <cell r="O4" t="str">
            <v>surf chauffée m²</v>
          </cell>
          <cell r="P4" t="str">
            <v>surface climatisée m²</v>
          </cell>
          <cell r="Q4" t="str">
            <v>nb occupants</v>
          </cell>
          <cell r="R4" t="str">
            <v>nb_visiteurs</v>
          </cell>
          <cell r="S4" t="str">
            <v>DJU</v>
          </cell>
          <cell r="T4" t="str">
            <v>electricité KWh/an</v>
          </cell>
          <cell r="U4" t="str">
            <v>prix EUR/an</v>
          </cell>
          <cell r="V4" t="str">
            <v>gaz KWh/an</v>
          </cell>
          <cell r="W4" t="str">
            <v>prix EUR/an</v>
          </cell>
          <cell r="X4" t="str">
            <v>fioul KWh/an</v>
          </cell>
          <cell r="Y4" t="str">
            <v>prix EUR/an</v>
          </cell>
          <cell r="Z4" t="str">
            <v>propane KWh/an</v>
          </cell>
          <cell r="AA4" t="str">
            <v>prix EUR/an</v>
          </cell>
          <cell r="AB4" t="str">
            <v>chauffage urbain KWh/an</v>
          </cell>
          <cell r="AC4" t="str">
            <v>prix EUR/an</v>
          </cell>
          <cell r="AD4" t="str">
            <v>bois KWh/an</v>
          </cell>
          <cell r="AE4" t="str">
            <v>prix EUR/an</v>
          </cell>
          <cell r="AF4" t="str">
            <v>autres sources KWh/an</v>
          </cell>
          <cell r="AG4" t="str">
            <v>prix EUR/an</v>
          </cell>
        </row>
        <row r="5">
          <cell r="A5">
            <v>2</v>
          </cell>
          <cell r="B5">
            <v>2005</v>
          </cell>
          <cell r="C5" t="str">
            <v>Au Savel</v>
          </cell>
          <cell r="D5" t="str">
            <v>Santé</v>
          </cell>
          <cell r="E5" t="str">
            <v>Maison de retraite</v>
          </cell>
          <cell r="F5" t="str">
            <v xml:space="preserve">459, route de Berre </v>
          </cell>
          <cell r="G5">
            <v>6390</v>
          </cell>
          <cell r="H5" t="str">
            <v>CONTES</v>
          </cell>
          <cell r="I5" t="str">
            <v>04 93 91 66 70</v>
          </cell>
          <cell r="J5" t="str">
            <v>04 93 79 11 34</v>
          </cell>
          <cell r="K5" t="str">
            <v>M MOLFESE</v>
          </cell>
          <cell r="L5" t="str">
            <v>M MINOT</v>
          </cell>
          <cell r="M5" t="str">
            <v>Avant 1974</v>
          </cell>
          <cell r="N5" t="str">
            <v>gaz</v>
          </cell>
          <cell r="O5">
            <v>7873</v>
          </cell>
          <cell r="P5">
            <v>450</v>
          </cell>
          <cell r="Q5">
            <v>187</v>
          </cell>
          <cell r="R5">
            <v>0</v>
          </cell>
          <cell r="S5">
            <v>0</v>
          </cell>
          <cell r="T5">
            <v>540319</v>
          </cell>
          <cell r="U5">
            <v>0</v>
          </cell>
          <cell r="V5">
            <v>927000</v>
          </cell>
          <cell r="W5">
            <v>0</v>
          </cell>
        </row>
        <row r="6">
          <cell r="A6">
            <v>7</v>
          </cell>
          <cell r="B6">
            <v>2005</v>
          </cell>
          <cell r="C6" t="str">
            <v>Le Touzé</v>
          </cell>
          <cell r="D6" t="str">
            <v>Santé</v>
          </cell>
          <cell r="E6" t="str">
            <v>Maison de retraite</v>
          </cell>
          <cell r="F6" t="str">
            <v xml:space="preserve">Avenue de France </v>
          </cell>
          <cell r="G6">
            <v>6430</v>
          </cell>
          <cell r="H6" t="str">
            <v>LA BRIGUE</v>
          </cell>
          <cell r="I6" t="str">
            <v>04 93 04 99 50</v>
          </cell>
          <cell r="J6" t="str">
            <v>04 93 04 99 51</v>
          </cell>
          <cell r="K6" t="str">
            <v>Mme DECHAME</v>
          </cell>
          <cell r="L6" t="str">
            <v>M M'MADI</v>
          </cell>
          <cell r="M6" t="str">
            <v>] 1988 - 2000 ]</v>
          </cell>
          <cell r="N6" t="str">
            <v>propane</v>
          </cell>
          <cell r="O6">
            <v>1808</v>
          </cell>
          <cell r="P6">
            <v>0</v>
          </cell>
          <cell r="Q6">
            <v>42</v>
          </cell>
          <cell r="R6">
            <v>0</v>
          </cell>
          <cell r="S6">
            <v>0</v>
          </cell>
          <cell r="T6">
            <v>121548</v>
          </cell>
          <cell r="U6">
            <v>11946</v>
          </cell>
          <cell r="Z6">
            <v>396507</v>
          </cell>
          <cell r="AA6">
            <v>0</v>
          </cell>
        </row>
        <row r="7">
          <cell r="A7">
            <v>8</v>
          </cell>
          <cell r="B7">
            <v>2005</v>
          </cell>
          <cell r="C7" t="str">
            <v>Cantazur</v>
          </cell>
          <cell r="D7" t="str">
            <v>Santé</v>
          </cell>
          <cell r="E7" t="str">
            <v>Maison de retraite</v>
          </cell>
          <cell r="F7" t="str">
            <v xml:space="preserve">5, ch des Marguerites </v>
          </cell>
          <cell r="G7">
            <v>6800</v>
          </cell>
          <cell r="H7" t="str">
            <v>CAGNES/MER</v>
          </cell>
          <cell r="I7" t="str">
            <v>04 92 12 69 00</v>
          </cell>
          <cell r="J7" t="str">
            <v>04 92 12 69 01</v>
          </cell>
          <cell r="K7" t="str">
            <v>M Akermann</v>
          </cell>
          <cell r="L7" t="str">
            <v>M BRAMI</v>
          </cell>
          <cell r="M7" t="str">
            <v>] 1988 - 2000 ]</v>
          </cell>
          <cell r="N7" t="str">
            <v>gaz</v>
          </cell>
          <cell r="O7">
            <v>6500</v>
          </cell>
          <cell r="P7">
            <v>0</v>
          </cell>
          <cell r="Q7">
            <v>83</v>
          </cell>
          <cell r="R7">
            <v>0</v>
          </cell>
          <cell r="S7">
            <v>0</v>
          </cell>
          <cell r="T7">
            <v>284558</v>
          </cell>
          <cell r="U7">
            <v>24884</v>
          </cell>
          <cell r="V7">
            <v>563296</v>
          </cell>
          <cell r="W7">
            <v>21582</v>
          </cell>
        </row>
        <row r="8">
          <cell r="A8">
            <v>10</v>
          </cell>
          <cell r="B8">
            <v>2005</v>
          </cell>
          <cell r="C8" t="str">
            <v>Centre Long Séjour</v>
          </cell>
          <cell r="D8" t="str">
            <v>Santé</v>
          </cell>
          <cell r="E8" t="str">
            <v>Maison de retraite</v>
          </cell>
          <cell r="F8" t="str">
            <v xml:space="preserve">Place St ROCH </v>
          </cell>
          <cell r="G8">
            <v>6227</v>
          </cell>
          <cell r="H8" t="str">
            <v>VALLAURIS</v>
          </cell>
          <cell r="I8" t="str">
            <v>04 93 64 72 00</v>
          </cell>
          <cell r="J8" t="str">
            <v>04 93 64 72 01</v>
          </cell>
          <cell r="K8" t="str">
            <v>M DELANGRE</v>
          </cell>
          <cell r="L8" t="str">
            <v>M SARFATI</v>
          </cell>
          <cell r="M8" t="str">
            <v>Avant 1974</v>
          </cell>
          <cell r="N8" t="str">
            <v>gaz</v>
          </cell>
          <cell r="O8">
            <v>12000</v>
          </cell>
          <cell r="P8">
            <v>1000</v>
          </cell>
          <cell r="Q8">
            <v>233</v>
          </cell>
          <cell r="R8">
            <v>30</v>
          </cell>
          <cell r="S8">
            <v>0</v>
          </cell>
          <cell r="T8">
            <v>801109</v>
          </cell>
          <cell r="U8">
            <v>60189</v>
          </cell>
          <cell r="V8">
            <v>1485468</v>
          </cell>
          <cell r="W8">
            <v>53936</v>
          </cell>
          <cell r="X8">
            <v>56430</v>
          </cell>
          <cell r="Y8">
            <v>3202</v>
          </cell>
        </row>
        <row r="9">
          <cell r="A9">
            <v>15</v>
          </cell>
          <cell r="B9">
            <v>2005</v>
          </cell>
          <cell r="C9" t="str">
            <v>Sainte Croix</v>
          </cell>
          <cell r="D9" t="str">
            <v>Santé</v>
          </cell>
          <cell r="E9" t="str">
            <v>Maison de retraite</v>
          </cell>
          <cell r="F9" t="str">
            <v xml:space="preserve">le pivol </v>
          </cell>
          <cell r="G9">
            <v>6450</v>
          </cell>
          <cell r="H9" t="str">
            <v>LANTOSQUE</v>
          </cell>
          <cell r="I9" t="str">
            <v>04 93 03 00 32</v>
          </cell>
          <cell r="J9" t="str">
            <v>04 93 03 62 00</v>
          </cell>
          <cell r="K9" t="str">
            <v>M ANCOLIO pr quanti, Mme GUIGO pr prix</v>
          </cell>
          <cell r="L9" t="str">
            <v>Mme CRUCIANI</v>
          </cell>
          <cell r="M9" t="str">
            <v>] 1974 - 1988 ]</v>
          </cell>
          <cell r="N9" t="str">
            <v>fioul</v>
          </cell>
          <cell r="O9">
            <v>1148</v>
          </cell>
          <cell r="P9">
            <v>0</v>
          </cell>
          <cell r="Q9">
            <v>40</v>
          </cell>
          <cell r="R9">
            <v>20</v>
          </cell>
          <cell r="S9">
            <v>0</v>
          </cell>
          <cell r="T9">
            <v>149635</v>
          </cell>
          <cell r="U9">
            <v>13930</v>
          </cell>
          <cell r="X9">
            <v>418770</v>
          </cell>
          <cell r="Y9">
            <v>11988</v>
          </cell>
        </row>
        <row r="10">
          <cell r="A10">
            <v>16</v>
          </cell>
          <cell r="B10">
            <v>2005</v>
          </cell>
          <cell r="C10" t="str">
            <v>Le temps des Cerises</v>
          </cell>
          <cell r="D10" t="str">
            <v>Santé</v>
          </cell>
          <cell r="E10" t="str">
            <v>Maison de retraite</v>
          </cell>
          <cell r="F10" t="str">
            <v xml:space="preserve">Quartier St Joseph </v>
          </cell>
          <cell r="G10">
            <v>6540</v>
          </cell>
          <cell r="H10" t="str">
            <v>SAORGE</v>
          </cell>
          <cell r="I10" t="str">
            <v>04 93 04 54 60</v>
          </cell>
          <cell r="K10" t="str">
            <v>Mme REY</v>
          </cell>
          <cell r="L10" t="str">
            <v>M M'MADI</v>
          </cell>
          <cell r="M10" t="str">
            <v>] 1988 - 2000 ]</v>
          </cell>
          <cell r="N10" t="str">
            <v>fioul</v>
          </cell>
          <cell r="O10">
            <v>3100</v>
          </cell>
          <cell r="P10">
            <v>150</v>
          </cell>
          <cell r="Q10">
            <v>60</v>
          </cell>
          <cell r="R10">
            <v>25</v>
          </cell>
          <cell r="S10">
            <v>0</v>
          </cell>
          <cell r="T10">
            <v>205247</v>
          </cell>
          <cell r="U10">
            <v>13425</v>
          </cell>
          <cell r="X10">
            <v>535590</v>
          </cell>
          <cell r="Y10">
            <v>40877</v>
          </cell>
          <cell r="Z10">
            <v>43860</v>
          </cell>
          <cell r="AA10">
            <v>4405</v>
          </cell>
        </row>
        <row r="11">
          <cell r="A11">
            <v>25</v>
          </cell>
          <cell r="B11">
            <v>2005</v>
          </cell>
          <cell r="C11" t="str">
            <v>LA SOFIETA</v>
          </cell>
          <cell r="D11" t="str">
            <v>Santé</v>
          </cell>
          <cell r="E11" t="str">
            <v>Maison de retraite</v>
          </cell>
          <cell r="F11" t="str">
            <v xml:space="preserve">Bd Edouard VII </v>
          </cell>
          <cell r="G11">
            <v>6230</v>
          </cell>
          <cell r="H11" t="str">
            <v>VILLEFRANCHE/MER</v>
          </cell>
          <cell r="I11" t="str">
            <v>04 93 01 17 00</v>
          </cell>
          <cell r="J11" t="str">
            <v>04 93 01 33 48</v>
          </cell>
          <cell r="K11" t="str">
            <v>Mme Mirela</v>
          </cell>
          <cell r="L11" t="str">
            <v>M ELDERT</v>
          </cell>
          <cell r="M11" t="str">
            <v>] 1988 - 2000 ]</v>
          </cell>
          <cell r="N11" t="str">
            <v>gaz</v>
          </cell>
          <cell r="O11">
            <v>5194</v>
          </cell>
          <cell r="P11">
            <v>150</v>
          </cell>
          <cell r="Q11">
            <v>121</v>
          </cell>
          <cell r="R11">
            <v>15</v>
          </cell>
          <cell r="S11">
            <v>0</v>
          </cell>
          <cell r="T11">
            <v>706970</v>
          </cell>
          <cell r="U11">
            <v>55699</v>
          </cell>
          <cell r="V11">
            <v>889381</v>
          </cell>
          <cell r="W11">
            <v>32561</v>
          </cell>
        </row>
        <row r="12">
          <cell r="A12">
            <v>26</v>
          </cell>
          <cell r="B12">
            <v>2005</v>
          </cell>
          <cell r="C12" t="str">
            <v>L'ESCALINADA</v>
          </cell>
          <cell r="D12" t="str">
            <v>Santé</v>
          </cell>
          <cell r="E12" t="str">
            <v>Maison de retraite</v>
          </cell>
          <cell r="F12" t="str">
            <v xml:space="preserve">23 av Victor Cauvin </v>
          </cell>
          <cell r="G12">
            <v>6230</v>
          </cell>
          <cell r="H12" t="str">
            <v>VILLEFRANCHE/MER</v>
          </cell>
          <cell r="I12" t="str">
            <v>04 93 01 17 00</v>
          </cell>
          <cell r="J12" t="str">
            <v>04 93 01 33 48</v>
          </cell>
          <cell r="K12" t="str">
            <v>Mme Mirela</v>
          </cell>
          <cell r="L12" t="str">
            <v>M ELDERT</v>
          </cell>
          <cell r="M12" t="str">
            <v>Avant 1974</v>
          </cell>
          <cell r="N12" t="str">
            <v>gaz</v>
          </cell>
          <cell r="O12">
            <v>3436</v>
          </cell>
          <cell r="P12">
            <v>100</v>
          </cell>
          <cell r="Q12">
            <v>104</v>
          </cell>
          <cell r="R12">
            <v>15</v>
          </cell>
          <cell r="S12">
            <v>0</v>
          </cell>
          <cell r="T12">
            <v>296289</v>
          </cell>
          <cell r="U12">
            <v>0</v>
          </cell>
          <cell r="V12">
            <v>525668</v>
          </cell>
          <cell r="W12">
            <v>20054</v>
          </cell>
        </row>
        <row r="13">
          <cell r="A13">
            <v>12</v>
          </cell>
          <cell r="B13">
            <v>2005</v>
          </cell>
          <cell r="C13" t="str">
            <v>La Roudoule</v>
          </cell>
          <cell r="D13" t="str">
            <v>Santé</v>
          </cell>
          <cell r="E13" t="str">
            <v>Hôpital</v>
          </cell>
          <cell r="F13" t="str">
            <v xml:space="preserve">quartier de la condamine </v>
          </cell>
          <cell r="G13">
            <v>6260</v>
          </cell>
          <cell r="H13" t="str">
            <v>PUGET-THENIERS</v>
          </cell>
          <cell r="I13" t="str">
            <v>04 93 05 32 76</v>
          </cell>
          <cell r="J13" t="str">
            <v>04 93 05 00 44</v>
          </cell>
          <cell r="K13" t="str">
            <v>Mme ALBANO</v>
          </cell>
          <cell r="L13" t="str">
            <v>M Pinson Jean-Christophe</v>
          </cell>
          <cell r="M13" t="str">
            <v>Avant 1974</v>
          </cell>
          <cell r="N13" t="str">
            <v>fioul</v>
          </cell>
          <cell r="O13">
            <v>9360</v>
          </cell>
          <cell r="P13">
            <v>147</v>
          </cell>
          <cell r="Q13">
            <v>170</v>
          </cell>
          <cell r="R13">
            <v>0</v>
          </cell>
          <cell r="S13">
            <v>0</v>
          </cell>
          <cell r="T13">
            <v>697630</v>
          </cell>
          <cell r="U13">
            <v>54825</v>
          </cell>
          <cell r="X13">
            <v>1643400</v>
          </cell>
          <cell r="Y13">
            <v>97054</v>
          </cell>
        </row>
        <row r="14">
          <cell r="A14">
            <v>17</v>
          </cell>
          <cell r="B14">
            <v>2005</v>
          </cell>
          <cell r="C14" t="str">
            <v>St ANTOINE</v>
          </cell>
          <cell r="D14" t="str">
            <v>Santé</v>
          </cell>
          <cell r="E14" t="str">
            <v>Hôpital</v>
          </cell>
          <cell r="F14" t="str">
            <v xml:space="preserve">Avenue Saravalle </v>
          </cell>
          <cell r="G14">
            <v>6450</v>
          </cell>
          <cell r="H14" t="str">
            <v>St MARTIN VESUBIE</v>
          </cell>
          <cell r="I14" t="str">
            <v>04 93 03 20 09</v>
          </cell>
          <cell r="J14" t="str">
            <v>04 93 03 29 69</v>
          </cell>
          <cell r="K14" t="str">
            <v>INGIGLIARDI + Mme Millo+Mme Franquelin</v>
          </cell>
          <cell r="L14" t="str">
            <v>M MADDALENA</v>
          </cell>
          <cell r="M14" t="str">
            <v>Avant 1974</v>
          </cell>
          <cell r="N14" t="str">
            <v>fioul</v>
          </cell>
          <cell r="O14">
            <v>1816</v>
          </cell>
          <cell r="P14">
            <v>0</v>
          </cell>
          <cell r="Q14">
            <v>51</v>
          </cell>
          <cell r="R14">
            <v>150</v>
          </cell>
          <cell r="S14">
            <v>0</v>
          </cell>
          <cell r="T14">
            <v>133251</v>
          </cell>
          <cell r="U14">
            <v>13248</v>
          </cell>
          <cell r="X14">
            <v>505890</v>
          </cell>
          <cell r="Y14">
            <v>29714</v>
          </cell>
          <cell r="Z14">
            <v>103200</v>
          </cell>
          <cell r="AA14">
            <v>5387</v>
          </cell>
        </row>
        <row r="15">
          <cell r="A15">
            <v>18</v>
          </cell>
          <cell r="B15">
            <v>2005</v>
          </cell>
          <cell r="C15" t="str">
            <v>St MAUR</v>
          </cell>
          <cell r="D15" t="str">
            <v>Santé</v>
          </cell>
          <cell r="E15" t="str">
            <v>Hôpital</v>
          </cell>
          <cell r="F15" t="str">
            <v xml:space="preserve">3 rue DROITE </v>
          </cell>
          <cell r="G15">
            <v>6660</v>
          </cell>
          <cell r="H15" t="str">
            <v>St ETIENNE DE TINEE</v>
          </cell>
          <cell r="I15" t="str">
            <v>04 93 23 28 28</v>
          </cell>
          <cell r="J15" t="str">
            <v>04 93 23 28 20</v>
          </cell>
          <cell r="K15" t="str">
            <v>M RAPUC</v>
          </cell>
          <cell r="L15" t="str">
            <v>M NAASZ</v>
          </cell>
          <cell r="M15" t="str">
            <v>Avant 1974</v>
          </cell>
          <cell r="N15" t="str">
            <v>fioul</v>
          </cell>
          <cell r="O15">
            <v>2750</v>
          </cell>
          <cell r="P15">
            <v>0</v>
          </cell>
          <cell r="Q15">
            <v>80</v>
          </cell>
          <cell r="R15">
            <v>0</v>
          </cell>
          <cell r="S15">
            <v>0</v>
          </cell>
          <cell r="T15">
            <v>204097</v>
          </cell>
          <cell r="U15">
            <v>19046</v>
          </cell>
          <cell r="X15">
            <v>610830</v>
          </cell>
          <cell r="Y15">
            <v>36684</v>
          </cell>
          <cell r="Z15">
            <v>37100</v>
          </cell>
          <cell r="AA15">
            <v>3154</v>
          </cell>
        </row>
        <row r="16">
          <cell r="A16">
            <v>19</v>
          </cell>
          <cell r="B16">
            <v>2005</v>
          </cell>
          <cell r="C16" t="str">
            <v>St LAZARE</v>
          </cell>
          <cell r="D16" t="str">
            <v>Santé</v>
          </cell>
          <cell r="E16" t="str">
            <v>Hôpital</v>
          </cell>
          <cell r="F16" t="str">
            <v xml:space="preserve">Quartier Speggi </v>
          </cell>
          <cell r="G16">
            <v>6430</v>
          </cell>
          <cell r="H16" t="str">
            <v>TENDE</v>
          </cell>
          <cell r="I16" t="str">
            <v>04 93 04 62 27</v>
          </cell>
          <cell r="J16" t="str">
            <v>04 93 04 87 87</v>
          </cell>
          <cell r="K16" t="str">
            <v>M REYNAUD</v>
          </cell>
          <cell r="L16" t="str">
            <v>Mme FOURNEL</v>
          </cell>
          <cell r="M16" t="str">
            <v>] 1988 - 2000 ]</v>
          </cell>
          <cell r="N16" t="str">
            <v>electricité</v>
          </cell>
          <cell r="O16">
            <v>4180</v>
          </cell>
          <cell r="P16">
            <v>0</v>
          </cell>
          <cell r="Q16">
            <v>78</v>
          </cell>
          <cell r="R16">
            <v>0</v>
          </cell>
          <cell r="S16">
            <v>0</v>
          </cell>
          <cell r="T16">
            <v>685750</v>
          </cell>
          <cell r="U16">
            <v>0</v>
          </cell>
          <cell r="Z16">
            <v>55818</v>
          </cell>
          <cell r="AA16">
            <v>4402</v>
          </cell>
        </row>
        <row r="17">
          <cell r="A17">
            <v>5</v>
          </cell>
          <cell r="B17">
            <v>2005</v>
          </cell>
          <cell r="C17" t="str">
            <v>CH Cannes</v>
          </cell>
          <cell r="D17" t="str">
            <v>Santé</v>
          </cell>
          <cell r="E17" t="str">
            <v>Centre hospitalier</v>
          </cell>
          <cell r="F17" t="str">
            <v xml:space="preserve">15 avenue des BROUSSAILLES </v>
          </cell>
          <cell r="G17">
            <v>6401</v>
          </cell>
          <cell r="H17" t="str">
            <v>CANNES</v>
          </cell>
          <cell r="I17" t="str">
            <v>04 93 69 70 22</v>
          </cell>
          <cell r="J17" t="str">
            <v>04 93 69 75 92</v>
          </cell>
          <cell r="K17" t="str">
            <v>M TORRES</v>
          </cell>
          <cell r="L17" t="str">
            <v>M ARNAUD</v>
          </cell>
          <cell r="M17" t="str">
            <v>Avant 1974</v>
          </cell>
          <cell r="N17" t="str">
            <v>gaz</v>
          </cell>
          <cell r="O17">
            <v>47860</v>
          </cell>
          <cell r="P17">
            <v>6750</v>
          </cell>
          <cell r="Q17">
            <v>800</v>
          </cell>
          <cell r="R17">
            <v>0</v>
          </cell>
          <cell r="S17">
            <v>0</v>
          </cell>
          <cell r="T17">
            <v>5542655</v>
          </cell>
          <cell r="U17">
            <v>350800</v>
          </cell>
          <cell r="V17">
            <v>9872100</v>
          </cell>
          <cell r="W17">
            <v>506600</v>
          </cell>
        </row>
        <row r="18">
          <cell r="A18">
            <v>20</v>
          </cell>
          <cell r="B18">
            <v>2005</v>
          </cell>
          <cell r="C18" t="str">
            <v>CIMIEZ</v>
          </cell>
          <cell r="D18" t="str">
            <v>Santé</v>
          </cell>
          <cell r="E18" t="str">
            <v>Centre hospitalier</v>
          </cell>
          <cell r="F18" t="str">
            <v xml:space="preserve">Avenue Reine Victoria </v>
          </cell>
          <cell r="G18">
            <v>6003</v>
          </cell>
          <cell r="H18" t="str">
            <v>NICE</v>
          </cell>
          <cell r="I18" t="str">
            <v>04 92 03 45 53</v>
          </cell>
          <cell r="J18" t="str">
            <v>04 92 03 45 56</v>
          </cell>
          <cell r="K18" t="str">
            <v>M WAUTHY</v>
          </cell>
          <cell r="L18" t="str">
            <v>Mme VERLAQUE</v>
          </cell>
          <cell r="M18" t="str">
            <v>Avant 1974</v>
          </cell>
          <cell r="N18" t="str">
            <v>gaz</v>
          </cell>
          <cell r="O18">
            <v>25824</v>
          </cell>
          <cell r="P18">
            <v>8200</v>
          </cell>
          <cell r="Q18">
            <v>300</v>
          </cell>
          <cell r="R18">
            <v>0</v>
          </cell>
          <cell r="S18">
            <v>0</v>
          </cell>
          <cell r="T18">
            <v>2315818</v>
          </cell>
          <cell r="U18">
            <v>110528</v>
          </cell>
          <cell r="V18">
            <v>3535412</v>
          </cell>
          <cell r="W18">
            <v>123880</v>
          </cell>
        </row>
        <row r="19">
          <cell r="A19">
            <v>21</v>
          </cell>
          <cell r="B19">
            <v>2005</v>
          </cell>
          <cell r="C19" t="str">
            <v>PASTEUR</v>
          </cell>
          <cell r="D19" t="str">
            <v>Santé</v>
          </cell>
          <cell r="E19" t="str">
            <v>Centre hospitalier</v>
          </cell>
          <cell r="F19" t="str">
            <v xml:space="preserve">30 av Voie Romaine </v>
          </cell>
          <cell r="G19">
            <v>6000</v>
          </cell>
          <cell r="H19" t="str">
            <v>NICE</v>
          </cell>
          <cell r="I19" t="str">
            <v>04 92 03 43 11</v>
          </cell>
          <cell r="J19" t="str">
            <v>04 92 03 43 13</v>
          </cell>
          <cell r="K19" t="str">
            <v>M LECOQ</v>
          </cell>
          <cell r="L19" t="str">
            <v>Melle BAUD</v>
          </cell>
          <cell r="M19" t="str">
            <v>Avant 1974</v>
          </cell>
          <cell r="N19" t="str">
            <v>chauffage urbain</v>
          </cell>
          <cell r="O19">
            <v>70102</v>
          </cell>
          <cell r="P19">
            <v>30000</v>
          </cell>
          <cell r="Q19">
            <v>546</v>
          </cell>
          <cell r="R19">
            <v>0</v>
          </cell>
          <cell r="S19">
            <v>0</v>
          </cell>
          <cell r="T19">
            <v>6700124</v>
          </cell>
          <cell r="U19">
            <v>406993</v>
          </cell>
          <cell r="AB19">
            <v>12610310</v>
          </cell>
          <cell r="AC19">
            <v>465141</v>
          </cell>
        </row>
        <row r="20">
          <cell r="A20">
            <v>22</v>
          </cell>
          <cell r="B20">
            <v>2005</v>
          </cell>
          <cell r="C20" t="str">
            <v>St ROCH</v>
          </cell>
          <cell r="D20" t="str">
            <v>Santé</v>
          </cell>
          <cell r="E20" t="str">
            <v>Centre hospitalier</v>
          </cell>
          <cell r="F20" t="str">
            <v xml:space="preserve">5 rue DEVOLUY </v>
          </cell>
          <cell r="G20">
            <v>6000</v>
          </cell>
          <cell r="H20" t="str">
            <v>NICE</v>
          </cell>
          <cell r="I20" t="str">
            <v>04 92 03 43 11</v>
          </cell>
          <cell r="J20" t="str">
            <v>04 92 03 43 13</v>
          </cell>
          <cell r="K20" t="str">
            <v>M LECOQ</v>
          </cell>
          <cell r="L20" t="str">
            <v>M BAUD</v>
          </cell>
          <cell r="M20" t="str">
            <v>Avant 1974</v>
          </cell>
          <cell r="N20" t="str">
            <v>gaz</v>
          </cell>
          <cell r="O20">
            <v>34215</v>
          </cell>
          <cell r="P20">
            <v>15000</v>
          </cell>
          <cell r="Q20">
            <v>169</v>
          </cell>
          <cell r="R20">
            <v>0</v>
          </cell>
          <cell r="S20">
            <v>0</v>
          </cell>
          <cell r="T20">
            <v>5527415</v>
          </cell>
          <cell r="U20">
            <v>324577</v>
          </cell>
          <cell r="V20">
            <v>3270505</v>
          </cell>
          <cell r="W20">
            <v>111369</v>
          </cell>
        </row>
        <row r="21">
          <cell r="A21">
            <v>23</v>
          </cell>
          <cell r="B21">
            <v>2005</v>
          </cell>
          <cell r="C21" t="str">
            <v>ARCHET 1 &amp; 2</v>
          </cell>
          <cell r="D21" t="str">
            <v>Santé</v>
          </cell>
          <cell r="E21" t="str">
            <v>Centre hospitalier</v>
          </cell>
          <cell r="F21" t="str">
            <v xml:space="preserve">151 route St Antoine de Ginestière </v>
          </cell>
          <cell r="G21">
            <v>6200</v>
          </cell>
          <cell r="H21" t="str">
            <v>NICE</v>
          </cell>
          <cell r="I21" t="str">
            <v>04 92 03 45 53</v>
          </cell>
          <cell r="J21" t="str">
            <v>04 92 03 45 56</v>
          </cell>
          <cell r="K21" t="str">
            <v>M. WAUTHY</v>
          </cell>
          <cell r="L21" t="str">
            <v>M BENMANSOUR</v>
          </cell>
          <cell r="M21" t="str">
            <v>] 1974 - 1988 ]</v>
          </cell>
          <cell r="N21" t="str">
            <v>gaz</v>
          </cell>
          <cell r="O21">
            <v>75533</v>
          </cell>
          <cell r="P21">
            <v>60000</v>
          </cell>
          <cell r="Q21">
            <v>684</v>
          </cell>
          <cell r="R21">
            <v>0</v>
          </cell>
          <cell r="S21">
            <v>0</v>
          </cell>
          <cell r="T21">
            <v>17774767</v>
          </cell>
          <cell r="U21">
            <v>791563</v>
          </cell>
          <cell r="V21">
            <v>9481550</v>
          </cell>
          <cell r="W21">
            <v>331771</v>
          </cell>
        </row>
        <row r="22">
          <cell r="A22">
            <v>27</v>
          </cell>
          <cell r="B22">
            <v>2005</v>
          </cell>
          <cell r="C22" t="str">
            <v>CH Grasse</v>
          </cell>
          <cell r="D22" t="str">
            <v>Santé</v>
          </cell>
          <cell r="E22" t="str">
            <v>Centre hospitalier</v>
          </cell>
          <cell r="F22" t="str">
            <v xml:space="preserve">Chemin de Clavary </v>
          </cell>
          <cell r="G22">
            <v>6135</v>
          </cell>
          <cell r="H22" t="str">
            <v>GRASSE</v>
          </cell>
          <cell r="I22" t="str">
            <v>04 93 09 55 55</v>
          </cell>
          <cell r="J22" t="str">
            <v>04 93 09 52 47</v>
          </cell>
          <cell r="K22" t="str">
            <v>Mme BRIKI</v>
          </cell>
          <cell r="L22" t="str">
            <v>Mme LOUIS</v>
          </cell>
          <cell r="M22" t="str">
            <v>] 1974 - 1988 ]</v>
          </cell>
          <cell r="N22" t="str">
            <v>gaz</v>
          </cell>
          <cell r="O22">
            <v>45140</v>
          </cell>
          <cell r="P22">
            <v>36742</v>
          </cell>
          <cell r="Q22">
            <v>280</v>
          </cell>
          <cell r="R22">
            <v>0</v>
          </cell>
          <cell r="S22">
            <v>0</v>
          </cell>
          <cell r="T22">
            <v>5320459</v>
          </cell>
          <cell r="U22">
            <v>243550</v>
          </cell>
          <cell r="V22">
            <v>12482639</v>
          </cell>
          <cell r="W22">
            <v>463244</v>
          </cell>
          <cell r="X22">
            <v>940500</v>
          </cell>
          <cell r="Y22">
            <v>47500</v>
          </cell>
        </row>
        <row r="23">
          <cell r="A23">
            <v>28</v>
          </cell>
          <cell r="B23">
            <v>2005</v>
          </cell>
          <cell r="C23" t="str">
            <v>Tribunal de Grande Instance</v>
          </cell>
          <cell r="D23" t="str">
            <v>Bureaux</v>
          </cell>
          <cell r="E23" t="str">
            <v>Etat</v>
          </cell>
          <cell r="F23" t="str">
            <v xml:space="preserve">Place du Palais </v>
          </cell>
          <cell r="G23">
            <v>6000</v>
          </cell>
          <cell r="H23" t="str">
            <v>NICE</v>
          </cell>
          <cell r="I23" t="str">
            <v>04 92 17 72 17</v>
          </cell>
          <cell r="J23" t="str">
            <v>04 92 17 70 05</v>
          </cell>
          <cell r="K23" t="str">
            <v>Mme BOURGEOIS</v>
          </cell>
          <cell r="L23" t="str">
            <v>M EXPERT</v>
          </cell>
          <cell r="M23" t="str">
            <v>Avant 1974</v>
          </cell>
          <cell r="N23" t="str">
            <v>gaz</v>
          </cell>
          <cell r="O23">
            <v>10450</v>
          </cell>
          <cell r="P23">
            <v>10450</v>
          </cell>
          <cell r="Q23">
            <v>176</v>
          </cell>
          <cell r="R23">
            <v>300</v>
          </cell>
          <cell r="S23">
            <v>0</v>
          </cell>
          <cell r="T23">
            <v>865342</v>
          </cell>
          <cell r="U23">
            <v>57177</v>
          </cell>
          <cell r="V23">
            <v>356478</v>
          </cell>
          <cell r="W23">
            <v>13594</v>
          </cell>
        </row>
        <row r="24">
          <cell r="A24">
            <v>29</v>
          </cell>
          <cell r="B24">
            <v>2005</v>
          </cell>
          <cell r="C24" t="str">
            <v>Tribunal d'Instance, Palais Rusca</v>
          </cell>
          <cell r="D24" t="str">
            <v>Bureaux</v>
          </cell>
          <cell r="E24" t="str">
            <v>Etat</v>
          </cell>
          <cell r="F24" t="str">
            <v xml:space="preserve">Place du Palais </v>
          </cell>
          <cell r="G24">
            <v>6000</v>
          </cell>
          <cell r="H24" t="str">
            <v>NICE</v>
          </cell>
          <cell r="I24" t="str">
            <v>04 92 17 72 17</v>
          </cell>
          <cell r="J24" t="str">
            <v>04 92 17 70 05</v>
          </cell>
          <cell r="K24" t="str">
            <v>Mme BOURGEOIS</v>
          </cell>
          <cell r="L24" t="str">
            <v>M EXPERT</v>
          </cell>
          <cell r="M24" t="str">
            <v>Avant 1974</v>
          </cell>
          <cell r="N24" t="str">
            <v>gaz</v>
          </cell>
          <cell r="O24">
            <v>4000</v>
          </cell>
          <cell r="P24">
            <v>4000</v>
          </cell>
          <cell r="Q24">
            <v>50</v>
          </cell>
          <cell r="R24">
            <v>200</v>
          </cell>
          <cell r="S24">
            <v>0</v>
          </cell>
          <cell r="T24">
            <v>423901</v>
          </cell>
          <cell r="U24">
            <v>24410</v>
          </cell>
          <cell r="V24">
            <v>227741</v>
          </cell>
          <cell r="W24">
            <v>8685</v>
          </cell>
        </row>
        <row r="25">
          <cell r="A25">
            <v>30</v>
          </cell>
          <cell r="B25">
            <v>2005</v>
          </cell>
          <cell r="C25" t="str">
            <v>Palais de Justice de GRASSE</v>
          </cell>
          <cell r="D25" t="str">
            <v>Bureaux</v>
          </cell>
          <cell r="E25" t="str">
            <v>Etat</v>
          </cell>
          <cell r="F25" t="str">
            <v>37 av SEMARD BP71029</v>
          </cell>
          <cell r="G25">
            <v>6133</v>
          </cell>
          <cell r="H25" t="str">
            <v>GRASSE cedex</v>
          </cell>
          <cell r="I25" t="str">
            <v>04 92 60 71 70</v>
          </cell>
          <cell r="L25" t="str">
            <v>M PROT</v>
          </cell>
          <cell r="M25" t="str">
            <v>] 1988 - 2000 ]</v>
          </cell>
          <cell r="N25" t="str">
            <v>gaz</v>
          </cell>
          <cell r="O25">
            <v>8500</v>
          </cell>
          <cell r="P25">
            <v>6600</v>
          </cell>
          <cell r="Q25">
            <v>226</v>
          </cell>
          <cell r="R25">
            <v>300</v>
          </cell>
          <cell r="S25">
            <v>0</v>
          </cell>
          <cell r="T25">
            <v>1351655</v>
          </cell>
          <cell r="U25">
            <v>106974</v>
          </cell>
          <cell r="V25">
            <v>581045</v>
          </cell>
          <cell r="W25">
            <v>22197</v>
          </cell>
        </row>
        <row r="26">
          <cell r="A26">
            <v>48</v>
          </cell>
          <cell r="B26">
            <v>2005</v>
          </cell>
          <cell r="C26" t="str">
            <v>Service fiscaux, DURANTE NICE</v>
          </cell>
          <cell r="D26" t="str">
            <v>Bureaux</v>
          </cell>
          <cell r="E26" t="str">
            <v>Etat</v>
          </cell>
          <cell r="F26" t="str">
            <v xml:space="preserve">3 - 5 Av DURANTE </v>
          </cell>
          <cell r="G26">
            <v>6046</v>
          </cell>
          <cell r="H26" t="str">
            <v>NICE</v>
          </cell>
          <cell r="I26" t="str">
            <v>04 93 16 63 29</v>
          </cell>
          <cell r="J26" t="str">
            <v>04 93 16 62 64</v>
          </cell>
          <cell r="K26" t="str">
            <v>M LAVIE-DERANDE</v>
          </cell>
          <cell r="L26" t="str">
            <v>M BERTIN</v>
          </cell>
          <cell r="M26" t="str">
            <v>Avant 1974</v>
          </cell>
          <cell r="N26" t="str">
            <v>gaz</v>
          </cell>
          <cell r="O26">
            <v>4854</v>
          </cell>
          <cell r="P26">
            <v>0</v>
          </cell>
          <cell r="Q26">
            <v>208</v>
          </cell>
          <cell r="R26">
            <v>0</v>
          </cell>
          <cell r="S26">
            <v>0</v>
          </cell>
          <cell r="T26">
            <v>169361</v>
          </cell>
          <cell r="U26">
            <v>16289</v>
          </cell>
          <cell r="V26">
            <v>244121</v>
          </cell>
          <cell r="W26">
            <v>9256</v>
          </cell>
        </row>
        <row r="27">
          <cell r="A27">
            <v>49</v>
          </cell>
          <cell r="B27">
            <v>2005</v>
          </cell>
          <cell r="C27" t="str">
            <v>Service fiscaux, ANTIBES Colle</v>
          </cell>
          <cell r="D27" t="str">
            <v>Bureaux</v>
          </cell>
          <cell r="E27" t="str">
            <v>Etat</v>
          </cell>
          <cell r="F27" t="str">
            <v xml:space="preserve">40 Chemin de la Colle </v>
          </cell>
          <cell r="G27">
            <v>6600</v>
          </cell>
          <cell r="H27" t="str">
            <v>ANTIBES</v>
          </cell>
          <cell r="I27" t="str">
            <v>04 93 16 63 29</v>
          </cell>
          <cell r="J27" t="str">
            <v>04 93 16 62 64</v>
          </cell>
          <cell r="K27" t="str">
            <v>M LAVIE-DERANDE</v>
          </cell>
          <cell r="L27" t="str">
            <v>M BERTIN</v>
          </cell>
          <cell r="M27" t="str">
            <v>] 1988 - 2000 ]</v>
          </cell>
          <cell r="N27" t="str">
            <v>gaz</v>
          </cell>
          <cell r="O27">
            <v>5139</v>
          </cell>
          <cell r="P27">
            <v>0</v>
          </cell>
          <cell r="Q27">
            <v>173</v>
          </cell>
          <cell r="R27">
            <v>0</v>
          </cell>
          <cell r="S27">
            <v>0</v>
          </cell>
          <cell r="T27">
            <v>429978</v>
          </cell>
          <cell r="U27">
            <v>35712</v>
          </cell>
          <cell r="V27">
            <v>378166</v>
          </cell>
          <cell r="W27">
            <v>15416</v>
          </cell>
        </row>
        <row r="28">
          <cell r="A28">
            <v>50</v>
          </cell>
          <cell r="B28">
            <v>2005</v>
          </cell>
          <cell r="C28" t="str">
            <v>Service fiscaux, CAGNES Paris</v>
          </cell>
          <cell r="D28" t="str">
            <v>Bureaux</v>
          </cell>
          <cell r="E28" t="str">
            <v>Etat</v>
          </cell>
          <cell r="F28" t="str">
            <v xml:space="preserve">Rue de Paris </v>
          </cell>
          <cell r="G28">
            <v>6800</v>
          </cell>
          <cell r="H28" t="str">
            <v>CAGNES/MER</v>
          </cell>
          <cell r="I28" t="str">
            <v>04 93 16 62 95?</v>
          </cell>
          <cell r="J28" t="str">
            <v>04 93 16 63 29</v>
          </cell>
          <cell r="K28" t="str">
            <v>M LAVIE-DERANDE</v>
          </cell>
          <cell r="L28" t="str">
            <v>M  BERTIN</v>
          </cell>
          <cell r="M28" t="str">
            <v>] 1974 - 1988 ]</v>
          </cell>
          <cell r="N28" t="str">
            <v>gaz</v>
          </cell>
          <cell r="O28">
            <v>1863</v>
          </cell>
          <cell r="P28">
            <v>1863</v>
          </cell>
          <cell r="Q28">
            <v>72</v>
          </cell>
          <cell r="R28">
            <v>0</v>
          </cell>
          <cell r="S28">
            <v>0</v>
          </cell>
          <cell r="T28">
            <v>182237</v>
          </cell>
          <cell r="U28">
            <v>15338</v>
          </cell>
          <cell r="V28">
            <v>222897</v>
          </cell>
          <cell r="W28">
            <v>8246</v>
          </cell>
        </row>
        <row r="29">
          <cell r="A29">
            <v>51</v>
          </cell>
          <cell r="B29">
            <v>2005</v>
          </cell>
          <cell r="C29" t="str">
            <v>Service fiscaux, Cannes leader</v>
          </cell>
          <cell r="D29" t="str">
            <v>Bureaux</v>
          </cell>
          <cell r="E29" t="str">
            <v>Etat</v>
          </cell>
          <cell r="F29" t="str">
            <v xml:space="preserve">16 bd Leader </v>
          </cell>
          <cell r="G29">
            <v>6150</v>
          </cell>
          <cell r="H29" t="str">
            <v>Cannes</v>
          </cell>
          <cell r="I29" t="str">
            <v>04 93 16 63 29</v>
          </cell>
          <cell r="J29" t="str">
            <v>04 93 16 62 64</v>
          </cell>
          <cell r="K29" t="str">
            <v>M LAVIE-DERANDE</v>
          </cell>
          <cell r="L29" t="str">
            <v>M  BERTIN</v>
          </cell>
          <cell r="M29" t="str">
            <v>Avant 1974</v>
          </cell>
          <cell r="N29" t="str">
            <v>gaz</v>
          </cell>
          <cell r="O29">
            <v>3846</v>
          </cell>
          <cell r="P29">
            <v>3846</v>
          </cell>
          <cell r="Q29">
            <v>163</v>
          </cell>
          <cell r="R29">
            <v>0</v>
          </cell>
          <cell r="S29">
            <v>0</v>
          </cell>
          <cell r="T29">
            <v>361152</v>
          </cell>
          <cell r="U29">
            <v>26714</v>
          </cell>
          <cell r="V29">
            <v>338928</v>
          </cell>
          <cell r="W29">
            <v>13284</v>
          </cell>
        </row>
        <row r="30">
          <cell r="A30">
            <v>52</v>
          </cell>
          <cell r="B30">
            <v>2005</v>
          </cell>
          <cell r="C30" t="str">
            <v>Service fiscaux, Grasse St Marc</v>
          </cell>
          <cell r="D30" t="str">
            <v>Bureaux</v>
          </cell>
          <cell r="E30" t="str">
            <v>Etat</v>
          </cell>
          <cell r="F30" t="str">
            <v xml:space="preserve">29 Traverse de la Paoute Quartier St MARC </v>
          </cell>
          <cell r="G30">
            <v>6130</v>
          </cell>
          <cell r="H30" t="str">
            <v>GRASSE</v>
          </cell>
          <cell r="I30" t="str">
            <v>04 93 16 63 29</v>
          </cell>
          <cell r="J30" t="str">
            <v>04 93 16 62 64</v>
          </cell>
          <cell r="K30" t="str">
            <v>M LAVIE-DERANDE</v>
          </cell>
          <cell r="L30" t="str">
            <v>M  BERTIN</v>
          </cell>
          <cell r="M30" t="str">
            <v>Avant 1974</v>
          </cell>
          <cell r="N30" t="str">
            <v>gaz</v>
          </cell>
          <cell r="O30">
            <v>3414</v>
          </cell>
          <cell r="P30">
            <v>3414</v>
          </cell>
          <cell r="Q30">
            <v>161</v>
          </cell>
          <cell r="R30">
            <v>0</v>
          </cell>
          <cell r="S30">
            <v>0</v>
          </cell>
          <cell r="T30">
            <v>344123</v>
          </cell>
          <cell r="U30">
            <v>25304</v>
          </cell>
          <cell r="V30">
            <v>228790</v>
          </cell>
          <cell r="W30">
            <v>8281</v>
          </cell>
        </row>
        <row r="31">
          <cell r="A31">
            <v>53</v>
          </cell>
          <cell r="B31">
            <v>2005</v>
          </cell>
          <cell r="C31" t="str">
            <v>Service fiscaux, Grasse 2000</v>
          </cell>
          <cell r="D31" t="str">
            <v>Bureaux</v>
          </cell>
          <cell r="E31" t="str">
            <v>Etat</v>
          </cell>
          <cell r="F31" t="str">
            <v xml:space="preserve">229 route de Cannes </v>
          </cell>
          <cell r="G31">
            <v>6130</v>
          </cell>
          <cell r="H31" t="str">
            <v>GRASSE</v>
          </cell>
          <cell r="I31" t="str">
            <v>04 93 16 63 29</v>
          </cell>
          <cell r="J31" t="str">
            <v>04 93 16 62 64</v>
          </cell>
          <cell r="K31" t="str">
            <v>M LAVIE-DERANDE</v>
          </cell>
          <cell r="L31" t="str">
            <v>M  BERTIN</v>
          </cell>
          <cell r="M31" t="str">
            <v>] 1974 - 1988 ]</v>
          </cell>
          <cell r="N31" t="str">
            <v>electricité</v>
          </cell>
          <cell r="O31">
            <v>187</v>
          </cell>
          <cell r="P31">
            <v>0</v>
          </cell>
          <cell r="Q31">
            <v>10</v>
          </cell>
          <cell r="R31">
            <v>0</v>
          </cell>
          <cell r="S31">
            <v>0</v>
          </cell>
        </row>
        <row r="32">
          <cell r="A32">
            <v>54</v>
          </cell>
          <cell r="B32">
            <v>2005</v>
          </cell>
          <cell r="C32" t="str">
            <v>Service fiscaux, Cadéi</v>
          </cell>
          <cell r="D32" t="str">
            <v>Bureaux</v>
          </cell>
          <cell r="E32" t="str">
            <v>Etat</v>
          </cell>
          <cell r="F32" t="str">
            <v xml:space="preserve">22 rue Joseph Cadéi </v>
          </cell>
          <cell r="G32">
            <v>6000</v>
          </cell>
          <cell r="H32" t="str">
            <v>NICE</v>
          </cell>
          <cell r="I32" t="str">
            <v>04 93 16 63 29</v>
          </cell>
          <cell r="J32" t="str">
            <v>04 93 16 62 64</v>
          </cell>
          <cell r="K32" t="str">
            <v>M LAVIE-DERANDE</v>
          </cell>
          <cell r="L32" t="str">
            <v>M  BERTIN</v>
          </cell>
          <cell r="M32" t="str">
            <v>] 1974 - 1988 ]</v>
          </cell>
          <cell r="N32" t="str">
            <v>gaz</v>
          </cell>
          <cell r="O32">
            <v>15123</v>
          </cell>
          <cell r="P32">
            <v>15123</v>
          </cell>
          <cell r="Q32">
            <v>496</v>
          </cell>
          <cell r="R32">
            <v>0</v>
          </cell>
          <cell r="S32">
            <v>0</v>
          </cell>
          <cell r="T32">
            <v>1152919</v>
          </cell>
          <cell r="U32">
            <v>80197</v>
          </cell>
          <cell r="V32">
            <v>1003788</v>
          </cell>
          <cell r="W32">
            <v>36988</v>
          </cell>
        </row>
        <row r="33">
          <cell r="A33">
            <v>55</v>
          </cell>
          <cell r="B33">
            <v>2005</v>
          </cell>
          <cell r="C33" t="str">
            <v>Service fiscaux, Valbonne</v>
          </cell>
          <cell r="D33" t="str">
            <v>Bureaux</v>
          </cell>
          <cell r="E33" t="str">
            <v>Etat</v>
          </cell>
          <cell r="F33" t="str">
            <v xml:space="preserve">Rte des Lucioles Espaces de Sophia </v>
          </cell>
          <cell r="G33">
            <v>6560</v>
          </cell>
          <cell r="H33" t="str">
            <v>Valbonne</v>
          </cell>
          <cell r="I33" t="str">
            <v>04 93 16 63 29</v>
          </cell>
          <cell r="J33" t="str">
            <v>04 93 16 62 64</v>
          </cell>
          <cell r="K33" t="str">
            <v>M LAVIE-DERANDE</v>
          </cell>
          <cell r="L33" t="str">
            <v>M  BERTIN</v>
          </cell>
          <cell r="M33" t="str">
            <v>] 1988 - 2000 ]</v>
          </cell>
          <cell r="N33" t="str">
            <v>electricité</v>
          </cell>
          <cell r="O33">
            <v>1482</v>
          </cell>
          <cell r="P33">
            <v>1482</v>
          </cell>
          <cell r="Q33">
            <v>60</v>
          </cell>
          <cell r="R33">
            <v>0</v>
          </cell>
          <cell r="S33">
            <v>0</v>
          </cell>
          <cell r="T33">
            <v>163663</v>
          </cell>
          <cell r="U33">
            <v>16076</v>
          </cell>
        </row>
        <row r="34">
          <cell r="A34">
            <v>78</v>
          </cell>
          <cell r="B34">
            <v>2005</v>
          </cell>
          <cell r="C34" t="str">
            <v>ONAC</v>
          </cell>
          <cell r="D34" t="str">
            <v>Bureaux</v>
          </cell>
          <cell r="E34" t="str">
            <v>Etat</v>
          </cell>
          <cell r="F34" t="str">
            <v xml:space="preserve">6 av Foch </v>
          </cell>
          <cell r="G34">
            <v>6000</v>
          </cell>
          <cell r="H34" t="str">
            <v>NICE</v>
          </cell>
          <cell r="I34" t="str">
            <v>04 93 80 59 13</v>
          </cell>
          <cell r="J34" t="str">
            <v>04 93 92 16 94</v>
          </cell>
          <cell r="K34" t="str">
            <v>Mme BASTIEN</v>
          </cell>
          <cell r="L34" t="str">
            <v>M VABLES</v>
          </cell>
          <cell r="M34" t="str">
            <v>] 1974 - 1988 ]</v>
          </cell>
          <cell r="N34" t="str">
            <v>fioul</v>
          </cell>
          <cell r="O34">
            <v>120</v>
          </cell>
          <cell r="P34">
            <v>0</v>
          </cell>
          <cell r="Q34">
            <v>25</v>
          </cell>
          <cell r="R34">
            <v>15</v>
          </cell>
          <cell r="S34">
            <v>0</v>
          </cell>
          <cell r="X34">
            <v>24750</v>
          </cell>
          <cell r="Y34">
            <v>1495</v>
          </cell>
        </row>
        <row r="35">
          <cell r="A35">
            <v>79</v>
          </cell>
          <cell r="B35">
            <v>2005</v>
          </cell>
          <cell r="C35" t="str">
            <v>ONF (APOLLO)</v>
          </cell>
          <cell r="D35" t="str">
            <v>Bureaux</v>
          </cell>
          <cell r="E35" t="str">
            <v>Etat</v>
          </cell>
          <cell r="F35" t="str">
            <v xml:space="preserve">NICE-LEADER, route de Grenoble </v>
          </cell>
          <cell r="G35">
            <v>6200</v>
          </cell>
          <cell r="H35" t="str">
            <v>NICE</v>
          </cell>
          <cell r="I35" t="str">
            <v>04 93 18 51 36</v>
          </cell>
          <cell r="K35" t="str">
            <v>M GUYOT</v>
          </cell>
          <cell r="L35" t="str">
            <v>M RUPE</v>
          </cell>
          <cell r="M35" t="str">
            <v>] 1988 - 2000 ]</v>
          </cell>
          <cell r="N35" t="str">
            <v>electricité</v>
          </cell>
          <cell r="O35">
            <v>766</v>
          </cell>
          <cell r="P35">
            <v>766</v>
          </cell>
          <cell r="Q35">
            <v>0</v>
          </cell>
          <cell r="R35">
            <v>0</v>
          </cell>
          <cell r="S35">
            <v>0</v>
          </cell>
          <cell r="T35">
            <v>62386</v>
          </cell>
          <cell r="U35">
            <v>0</v>
          </cell>
        </row>
        <row r="36">
          <cell r="A36">
            <v>80</v>
          </cell>
          <cell r="B36">
            <v>2005</v>
          </cell>
          <cell r="C36" t="str">
            <v>Service départemental de l'architecture et du patrimoine</v>
          </cell>
          <cell r="D36" t="str">
            <v>Bureaux</v>
          </cell>
          <cell r="E36" t="str">
            <v>Etat</v>
          </cell>
          <cell r="F36" t="str">
            <v xml:space="preserve">Villa Césarie - 41 av. Thiers </v>
          </cell>
          <cell r="G36">
            <v>6000</v>
          </cell>
          <cell r="H36" t="str">
            <v>Nice</v>
          </cell>
          <cell r="I36" t="str">
            <v>04 93 16 59 17</v>
          </cell>
          <cell r="J36" t="str">
            <v>04 93 82 31 09</v>
          </cell>
          <cell r="K36" t="str">
            <v>Sophie PAUL</v>
          </cell>
          <cell r="L36" t="str">
            <v>Claude VERRIER</v>
          </cell>
          <cell r="M36" t="str">
            <v>Avant 1974</v>
          </cell>
          <cell r="N36" t="str">
            <v>gaz</v>
          </cell>
          <cell r="O36">
            <v>410</v>
          </cell>
          <cell r="P36">
            <v>282</v>
          </cell>
          <cell r="Q36">
            <v>14</v>
          </cell>
          <cell r="R36">
            <v>20</v>
          </cell>
          <cell r="S36">
            <v>0</v>
          </cell>
          <cell r="T36">
            <v>15098</v>
          </cell>
          <cell r="U36">
            <v>0</v>
          </cell>
          <cell r="V36">
            <v>49478</v>
          </cell>
          <cell r="W36">
            <v>1950</v>
          </cell>
        </row>
        <row r="37">
          <cell r="A37">
            <v>81</v>
          </cell>
          <cell r="B37">
            <v>2005</v>
          </cell>
          <cell r="C37" t="str">
            <v>HOTEL DE POLICE FOCH</v>
          </cell>
          <cell r="D37" t="str">
            <v>Bureaux</v>
          </cell>
          <cell r="E37" t="str">
            <v>Etat</v>
          </cell>
          <cell r="F37" t="str">
            <v xml:space="preserve">1 av Maréchal FOCH </v>
          </cell>
          <cell r="G37">
            <v>6000</v>
          </cell>
          <cell r="H37" t="str">
            <v>NICE</v>
          </cell>
          <cell r="I37" t="str">
            <v>04 92 17 23 96</v>
          </cell>
          <cell r="J37" t="str">
            <v>04 92 17 23 99</v>
          </cell>
          <cell r="K37" t="str">
            <v>M LARGUEZE retraite -&gt; service comptable</v>
          </cell>
          <cell r="L37" t="str">
            <v>M DESCHAMPS</v>
          </cell>
          <cell r="M37" t="str">
            <v>Avant 1974</v>
          </cell>
          <cell r="N37" t="str">
            <v>fioul</v>
          </cell>
          <cell r="O37">
            <v>3596</v>
          </cell>
          <cell r="P37">
            <v>800</v>
          </cell>
          <cell r="Q37">
            <v>210</v>
          </cell>
          <cell r="R37">
            <v>0</v>
          </cell>
          <cell r="S37">
            <v>0</v>
          </cell>
          <cell r="T37">
            <v>374519</v>
          </cell>
          <cell r="U37">
            <v>28155</v>
          </cell>
          <cell r="X37">
            <v>278190</v>
          </cell>
          <cell r="Y37">
            <v>12704</v>
          </cell>
        </row>
        <row r="38">
          <cell r="A38">
            <v>82</v>
          </cell>
          <cell r="B38">
            <v>2005</v>
          </cell>
          <cell r="C38" t="str">
            <v>CADAM Centre Administratif des Alpes-Maritimes</v>
          </cell>
          <cell r="D38" t="str">
            <v>Bureaux</v>
          </cell>
          <cell r="E38" t="str">
            <v>Etat</v>
          </cell>
          <cell r="F38" t="str">
            <v xml:space="preserve">BP 3007 </v>
          </cell>
          <cell r="G38">
            <v>6201</v>
          </cell>
          <cell r="H38" t="str">
            <v>Nice cedex 3</v>
          </cell>
          <cell r="I38" t="str">
            <v>04 97 18 63 17</v>
          </cell>
          <cell r="J38" t="str">
            <v>04 97 18 71 82</v>
          </cell>
          <cell r="K38" t="str">
            <v>Mme Michelis</v>
          </cell>
          <cell r="L38" t="str">
            <v>M Martin</v>
          </cell>
          <cell r="M38" t="str">
            <v>Avant 1974</v>
          </cell>
          <cell r="N38" t="str">
            <v>gaz</v>
          </cell>
          <cell r="O38">
            <v>88527</v>
          </cell>
          <cell r="P38">
            <v>0</v>
          </cell>
          <cell r="Q38">
            <v>2143</v>
          </cell>
          <cell r="R38">
            <v>0</v>
          </cell>
          <cell r="S38">
            <v>0</v>
          </cell>
          <cell r="T38">
            <v>7484413</v>
          </cell>
          <cell r="U38">
            <v>468676</v>
          </cell>
          <cell r="V38">
            <v>5838591</v>
          </cell>
          <cell r="W38">
            <v>263805</v>
          </cell>
        </row>
        <row r="39">
          <cell r="A39">
            <v>99</v>
          </cell>
          <cell r="B39">
            <v>2005</v>
          </cell>
          <cell r="C39" t="str">
            <v>Inspection académique</v>
          </cell>
          <cell r="D39" t="str">
            <v>Bureaux</v>
          </cell>
          <cell r="E39" t="str">
            <v>Etat</v>
          </cell>
          <cell r="F39" t="str">
            <v xml:space="preserve">Bd Slama </v>
          </cell>
          <cell r="G39">
            <v>6201</v>
          </cell>
          <cell r="H39" t="str">
            <v>NICE</v>
          </cell>
          <cell r="I39" t="str">
            <v>04 93 72 64 08</v>
          </cell>
          <cell r="J39" t="str">
            <v>04 93 72 63 01</v>
          </cell>
          <cell r="K39" t="str">
            <v>Mme MIRAILLET</v>
          </cell>
          <cell r="L39" t="str">
            <v>M MACCARIO</v>
          </cell>
          <cell r="M39" t="str">
            <v>Avant 1974</v>
          </cell>
          <cell r="N39" t="str">
            <v>electricité</v>
          </cell>
          <cell r="O39">
            <v>2568</v>
          </cell>
          <cell r="P39">
            <v>2568</v>
          </cell>
          <cell r="Q39">
            <v>150</v>
          </cell>
          <cell r="R39">
            <v>0</v>
          </cell>
          <cell r="S39">
            <v>0</v>
          </cell>
          <cell r="T39">
            <v>149476</v>
          </cell>
          <cell r="U39">
            <v>15044</v>
          </cell>
        </row>
        <row r="40">
          <cell r="A40">
            <v>100</v>
          </cell>
          <cell r="B40">
            <v>2005</v>
          </cell>
          <cell r="C40" t="str">
            <v>Trésorerie Générale de NICE</v>
          </cell>
          <cell r="D40" t="str">
            <v>Bureaux</v>
          </cell>
          <cell r="E40" t="str">
            <v>Etat</v>
          </cell>
          <cell r="F40" t="str">
            <v xml:space="preserve">15 bis Rue Delille </v>
          </cell>
          <cell r="G40">
            <v>6073</v>
          </cell>
          <cell r="H40" t="str">
            <v>NICE</v>
          </cell>
          <cell r="I40" t="str">
            <v>04 92 17 60 40</v>
          </cell>
          <cell r="J40" t="str">
            <v>04 92 17 60 45</v>
          </cell>
          <cell r="K40" t="str">
            <v>Mme FLEURENT</v>
          </cell>
          <cell r="L40" t="str">
            <v>M CHAZEAU</v>
          </cell>
          <cell r="M40" t="str">
            <v>] 1974 - 1988 ]</v>
          </cell>
          <cell r="N40" t="str">
            <v>fioul</v>
          </cell>
          <cell r="O40">
            <v>8179</v>
          </cell>
          <cell r="P40">
            <v>5539</v>
          </cell>
          <cell r="Q40">
            <v>420</v>
          </cell>
          <cell r="R40">
            <v>10400</v>
          </cell>
          <cell r="S40">
            <v>0</v>
          </cell>
          <cell r="T40">
            <v>1328279</v>
          </cell>
          <cell r="U40">
            <v>88110</v>
          </cell>
          <cell r="X40">
            <v>665280</v>
          </cell>
          <cell r="Y40">
            <v>45070</v>
          </cell>
        </row>
        <row r="41">
          <cell r="A41">
            <v>101</v>
          </cell>
          <cell r="B41">
            <v>2005</v>
          </cell>
          <cell r="C41" t="str">
            <v>DDE subdivision de GRASSE</v>
          </cell>
          <cell r="D41" t="str">
            <v>Bureaux</v>
          </cell>
          <cell r="E41" t="str">
            <v>Etat</v>
          </cell>
          <cell r="F41" t="str">
            <v xml:space="preserve">11 Bis Bd Victor HUGO </v>
          </cell>
          <cell r="G41">
            <v>6131</v>
          </cell>
          <cell r="H41" t="str">
            <v>GRASSE</v>
          </cell>
          <cell r="I41" t="str">
            <v>04 92 60 76 07</v>
          </cell>
          <cell r="J41" t="str">
            <v>04 92 60 76 09</v>
          </cell>
          <cell r="K41" t="str">
            <v>M VERT</v>
          </cell>
          <cell r="L41" t="str">
            <v>M LEMOINE</v>
          </cell>
          <cell r="M41" t="str">
            <v>Avant 1974</v>
          </cell>
          <cell r="N41" t="str">
            <v>fioul</v>
          </cell>
          <cell r="O41">
            <v>500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17108</v>
          </cell>
          <cell r="U41">
            <v>2007</v>
          </cell>
          <cell r="X41">
            <v>79200</v>
          </cell>
          <cell r="Y41">
            <v>3134</v>
          </cell>
        </row>
        <row r="42">
          <cell r="A42">
            <v>102</v>
          </cell>
          <cell r="B42">
            <v>2005</v>
          </cell>
          <cell r="C42" t="str">
            <v>ADEME Valbonne</v>
          </cell>
          <cell r="D42" t="str">
            <v>Bureaux</v>
          </cell>
          <cell r="E42" t="str">
            <v>Etat</v>
          </cell>
          <cell r="F42" t="str">
            <v xml:space="preserve">500 rte des Lucioles </v>
          </cell>
          <cell r="G42">
            <v>6560</v>
          </cell>
          <cell r="H42" t="str">
            <v>VALBONNE</v>
          </cell>
          <cell r="I42" t="str">
            <v>04 93 95 79 04</v>
          </cell>
          <cell r="K42" t="str">
            <v>Mme Duchene</v>
          </cell>
          <cell r="L42" t="str">
            <v>M PLAZY assistée de Mme DUCHENE</v>
          </cell>
          <cell r="M42" t="str">
            <v>] 1974 - 1988 ]</v>
          </cell>
          <cell r="N42" t="str">
            <v>gaz</v>
          </cell>
          <cell r="O42">
            <v>3000</v>
          </cell>
          <cell r="P42">
            <v>0</v>
          </cell>
          <cell r="Q42">
            <v>86</v>
          </cell>
          <cell r="R42">
            <v>0</v>
          </cell>
          <cell r="S42">
            <v>0</v>
          </cell>
          <cell r="T42">
            <v>115007</v>
          </cell>
          <cell r="U42">
            <v>13925</v>
          </cell>
          <cell r="V42">
            <v>204498</v>
          </cell>
          <cell r="W42">
            <v>9603</v>
          </cell>
        </row>
        <row r="43">
          <cell r="A43">
            <v>1</v>
          </cell>
          <cell r="B43">
            <v>2005</v>
          </cell>
          <cell r="C43" t="str">
            <v>BASTIE 1</v>
          </cell>
          <cell r="D43" t="str">
            <v>Bureaux</v>
          </cell>
          <cell r="E43" t="str">
            <v>GDF</v>
          </cell>
          <cell r="F43" t="str">
            <v xml:space="preserve">Allée Maryse Bastié </v>
          </cell>
          <cell r="G43">
            <v>6000</v>
          </cell>
          <cell r="H43" t="str">
            <v>Cannes la Bocca</v>
          </cell>
          <cell r="K43" t="str">
            <v>Jean-Louis Savornin 04 93 69 69 77</v>
          </cell>
          <cell r="M43" t="str">
            <v>] 1988 - 2000 ]</v>
          </cell>
          <cell r="N43" t="str">
            <v>gaz</v>
          </cell>
          <cell r="O43">
            <v>200</v>
          </cell>
          <cell r="P43">
            <v>0</v>
          </cell>
          <cell r="Q43">
            <v>54</v>
          </cell>
          <cell r="R43">
            <v>0</v>
          </cell>
          <cell r="S43">
            <v>0</v>
          </cell>
          <cell r="T43">
            <v>16887</v>
          </cell>
          <cell r="U43">
            <v>0</v>
          </cell>
          <cell r="V43">
            <v>47697</v>
          </cell>
          <cell r="W43">
            <v>0</v>
          </cell>
        </row>
        <row r="44">
          <cell r="A44">
            <v>84</v>
          </cell>
          <cell r="B44">
            <v>2005</v>
          </cell>
          <cell r="C44" t="str">
            <v>CHEVALIER 2</v>
          </cell>
          <cell r="D44" t="str">
            <v>Bureaux</v>
          </cell>
          <cell r="E44" t="str">
            <v>GDF</v>
          </cell>
          <cell r="F44" t="str">
            <v xml:space="preserve">av Maurice Chevalier </v>
          </cell>
          <cell r="G44">
            <v>6000</v>
          </cell>
          <cell r="H44" t="str">
            <v>Cannes la Bocca</v>
          </cell>
          <cell r="K44" t="str">
            <v>Jean-Louis Savornin 04 93 69 69 77</v>
          </cell>
          <cell r="M44" t="str">
            <v>] 1988 - 2000 ]</v>
          </cell>
          <cell r="N44" t="str">
            <v>gaz</v>
          </cell>
          <cell r="O44">
            <v>918</v>
          </cell>
          <cell r="P44">
            <v>918</v>
          </cell>
          <cell r="Q44">
            <v>51</v>
          </cell>
          <cell r="R44">
            <v>0</v>
          </cell>
          <cell r="S44">
            <v>0</v>
          </cell>
          <cell r="T44">
            <v>144519</v>
          </cell>
          <cell r="U44">
            <v>0</v>
          </cell>
          <cell r="V44">
            <v>86194</v>
          </cell>
          <cell r="W44">
            <v>0</v>
          </cell>
        </row>
        <row r="45">
          <cell r="A45">
            <v>85</v>
          </cell>
          <cell r="B45">
            <v>2005</v>
          </cell>
          <cell r="C45" t="str">
            <v>AUBAREDE</v>
          </cell>
          <cell r="D45" t="str">
            <v>Bureaux</v>
          </cell>
          <cell r="E45" t="str">
            <v>GDF</v>
          </cell>
          <cell r="F45" t="str">
            <v xml:space="preserve">Place de l'auberede </v>
          </cell>
          <cell r="G45">
            <v>6116</v>
          </cell>
          <cell r="H45" t="str">
            <v>LE CANNET</v>
          </cell>
          <cell r="K45" t="str">
            <v>Jean-Louis Savornin 04 93 69 69 77</v>
          </cell>
          <cell r="M45" t="str">
            <v>] 1988 - 2000 ]</v>
          </cell>
          <cell r="N45" t="str">
            <v>gaz</v>
          </cell>
          <cell r="O45">
            <v>7511</v>
          </cell>
          <cell r="P45">
            <v>7511</v>
          </cell>
          <cell r="Q45">
            <v>169</v>
          </cell>
          <cell r="R45">
            <v>0</v>
          </cell>
          <cell r="S45">
            <v>0</v>
          </cell>
          <cell r="T45">
            <v>1019543</v>
          </cell>
          <cell r="U45">
            <v>0</v>
          </cell>
          <cell r="V45">
            <v>566862</v>
          </cell>
          <cell r="W45">
            <v>0</v>
          </cell>
        </row>
        <row r="46">
          <cell r="A46">
            <v>87</v>
          </cell>
          <cell r="B46">
            <v>2005</v>
          </cell>
          <cell r="C46" t="str">
            <v>JEAN XXIII</v>
          </cell>
          <cell r="D46" t="str">
            <v>Bureaux</v>
          </cell>
          <cell r="E46" t="str">
            <v>GDF</v>
          </cell>
          <cell r="F46" t="str">
            <v xml:space="preserve">Av Jean XXII </v>
          </cell>
          <cell r="G46">
            <v>6000</v>
          </cell>
          <cell r="H46" t="str">
            <v>GRASSE</v>
          </cell>
          <cell r="K46" t="str">
            <v>Jean-Louis Savornin 04 93 69 69 77</v>
          </cell>
          <cell r="M46" t="str">
            <v>] 1974 - 1988 ]</v>
          </cell>
          <cell r="N46" t="str">
            <v>gaz</v>
          </cell>
          <cell r="O46">
            <v>1706</v>
          </cell>
          <cell r="P46">
            <v>1706</v>
          </cell>
          <cell r="Q46">
            <v>53</v>
          </cell>
          <cell r="R46">
            <v>0</v>
          </cell>
          <cell r="S46">
            <v>0</v>
          </cell>
          <cell r="T46">
            <v>172082</v>
          </cell>
          <cell r="U46">
            <v>0</v>
          </cell>
          <cell r="V46">
            <v>102259</v>
          </cell>
          <cell r="W46">
            <v>0</v>
          </cell>
        </row>
        <row r="47">
          <cell r="A47">
            <v>103</v>
          </cell>
          <cell r="B47">
            <v>2005</v>
          </cell>
          <cell r="C47" t="str">
            <v>BASTIE 2</v>
          </cell>
          <cell r="D47" t="str">
            <v>Bureaux</v>
          </cell>
          <cell r="E47" t="str">
            <v>GDF</v>
          </cell>
          <cell r="F47" t="str">
            <v xml:space="preserve">Allée Maryse Bastié </v>
          </cell>
          <cell r="G47">
            <v>6000</v>
          </cell>
          <cell r="H47" t="str">
            <v>Cannes la Bocca</v>
          </cell>
          <cell r="K47" t="str">
            <v>Jean-Louis Savornin 04 93 69 69 77</v>
          </cell>
          <cell r="M47" t="str">
            <v>] 1988 - 2000 ]</v>
          </cell>
          <cell r="N47" t="str">
            <v>electricité</v>
          </cell>
          <cell r="O47">
            <v>1098</v>
          </cell>
          <cell r="P47">
            <v>1098</v>
          </cell>
          <cell r="Q47">
            <v>54</v>
          </cell>
          <cell r="R47">
            <v>0</v>
          </cell>
          <cell r="S47">
            <v>0</v>
          </cell>
          <cell r="T47">
            <v>184145</v>
          </cell>
          <cell r="U47">
            <v>0</v>
          </cell>
        </row>
        <row r="48">
          <cell r="A48">
            <v>86</v>
          </cell>
          <cell r="B48">
            <v>2005</v>
          </cell>
          <cell r="C48" t="str">
            <v>Antibes-Vallauris</v>
          </cell>
          <cell r="D48" t="str">
            <v>Bureaux</v>
          </cell>
          <cell r="E48" t="str">
            <v>EDF</v>
          </cell>
          <cell r="F48" t="str">
            <v xml:space="preserve">1250 ch de vallauris </v>
          </cell>
          <cell r="G48">
            <v>6600</v>
          </cell>
          <cell r="H48" t="str">
            <v>Antibes</v>
          </cell>
          <cell r="M48" t="str">
            <v>] 1988 - 2000 ]</v>
          </cell>
          <cell r="N48" t="str">
            <v>electricité</v>
          </cell>
          <cell r="O48">
            <v>2684</v>
          </cell>
          <cell r="P48">
            <v>2684</v>
          </cell>
          <cell r="Q48">
            <v>70</v>
          </cell>
          <cell r="R48">
            <v>0</v>
          </cell>
          <cell r="S48">
            <v>0</v>
          </cell>
          <cell r="T48">
            <v>473120</v>
          </cell>
          <cell r="U48">
            <v>29522</v>
          </cell>
        </row>
        <row r="49">
          <cell r="A49">
            <v>88</v>
          </cell>
          <cell r="B49">
            <v>2005</v>
          </cell>
          <cell r="C49" t="str">
            <v>Cagnes</v>
          </cell>
          <cell r="D49" t="str">
            <v>Bureaux</v>
          </cell>
          <cell r="E49" t="str">
            <v>EDF</v>
          </cell>
          <cell r="F49" t="str">
            <v xml:space="preserve">59 route de france </v>
          </cell>
          <cell r="G49">
            <v>6800</v>
          </cell>
          <cell r="H49" t="str">
            <v>Cagnes sur mer</v>
          </cell>
          <cell r="M49" t="str">
            <v>Avant 1974</v>
          </cell>
          <cell r="N49" t="str">
            <v>electricité</v>
          </cell>
          <cell r="O49">
            <v>2262</v>
          </cell>
          <cell r="P49">
            <v>2262</v>
          </cell>
          <cell r="Q49">
            <v>113</v>
          </cell>
          <cell r="R49">
            <v>0</v>
          </cell>
          <cell r="S49">
            <v>0</v>
          </cell>
          <cell r="T49">
            <v>329270</v>
          </cell>
          <cell r="U49">
            <v>25540</v>
          </cell>
        </row>
        <row r="50">
          <cell r="A50">
            <v>89</v>
          </cell>
          <cell r="B50">
            <v>2005</v>
          </cell>
          <cell r="C50" t="str">
            <v>MENTON / AE RIVIERA</v>
          </cell>
          <cell r="D50" t="str">
            <v>Bureaux</v>
          </cell>
          <cell r="E50" t="str">
            <v>EDF</v>
          </cell>
          <cell r="F50" t="str">
            <v xml:space="preserve">99 route de Sospel </v>
          </cell>
          <cell r="G50">
            <v>6500</v>
          </cell>
          <cell r="H50" t="str">
            <v>MENTON</v>
          </cell>
          <cell r="M50" t="str">
            <v>] 1974 - 1988 ]</v>
          </cell>
          <cell r="N50" t="str">
            <v>electricité</v>
          </cell>
          <cell r="O50">
            <v>1979</v>
          </cell>
          <cell r="P50">
            <v>1979</v>
          </cell>
          <cell r="Q50">
            <v>99</v>
          </cell>
          <cell r="R50">
            <v>0</v>
          </cell>
          <cell r="S50">
            <v>0</v>
          </cell>
          <cell r="T50">
            <v>210098</v>
          </cell>
          <cell r="U50">
            <v>16677</v>
          </cell>
        </row>
        <row r="51">
          <cell r="A51">
            <v>90</v>
          </cell>
          <cell r="B51">
            <v>2005</v>
          </cell>
          <cell r="C51" t="str">
            <v>NICE Palais</v>
          </cell>
          <cell r="D51" t="str">
            <v>Bureaux</v>
          </cell>
          <cell r="E51" t="str">
            <v>EDF</v>
          </cell>
          <cell r="F51" t="str">
            <v xml:space="preserve">14 route de turin </v>
          </cell>
          <cell r="G51">
            <v>6300</v>
          </cell>
          <cell r="H51" t="str">
            <v>NICE</v>
          </cell>
          <cell r="M51" t="str">
            <v>Avant 1974</v>
          </cell>
          <cell r="N51" t="str">
            <v>electricité</v>
          </cell>
          <cell r="O51">
            <v>4111</v>
          </cell>
          <cell r="P51">
            <v>4111</v>
          </cell>
          <cell r="Q51">
            <v>206</v>
          </cell>
          <cell r="R51">
            <v>0</v>
          </cell>
          <cell r="S51">
            <v>0</v>
          </cell>
          <cell r="T51">
            <v>810604</v>
          </cell>
          <cell r="U51">
            <v>48169</v>
          </cell>
        </row>
        <row r="52">
          <cell r="A52">
            <v>91</v>
          </cell>
          <cell r="B52">
            <v>2005</v>
          </cell>
          <cell r="C52" t="str">
            <v>NICE Gorbella</v>
          </cell>
          <cell r="D52" t="str">
            <v>Bureaux</v>
          </cell>
          <cell r="E52" t="str">
            <v>EDF</v>
          </cell>
          <cell r="F52" t="str">
            <v xml:space="preserve">29 Bd Comte de falicon </v>
          </cell>
          <cell r="G52">
            <v>6100</v>
          </cell>
          <cell r="H52" t="str">
            <v>NICE</v>
          </cell>
          <cell r="M52" t="str">
            <v>] 1988 - 2000 ]</v>
          </cell>
          <cell r="N52" t="str">
            <v>electricité</v>
          </cell>
          <cell r="O52">
            <v>815</v>
          </cell>
          <cell r="P52">
            <v>815</v>
          </cell>
          <cell r="Q52">
            <v>43</v>
          </cell>
          <cell r="R52">
            <v>0</v>
          </cell>
          <cell r="S52">
            <v>0</v>
          </cell>
          <cell r="T52">
            <v>108014</v>
          </cell>
          <cell r="U52">
            <v>7685</v>
          </cell>
        </row>
        <row r="53">
          <cell r="A53">
            <v>92</v>
          </cell>
          <cell r="B53">
            <v>2005</v>
          </cell>
          <cell r="C53" t="str">
            <v>NICE Notre Dame</v>
          </cell>
          <cell r="D53" t="str">
            <v>Bureaux</v>
          </cell>
          <cell r="E53" t="str">
            <v>EDF</v>
          </cell>
          <cell r="F53" t="str">
            <v xml:space="preserve">23 av notre dame </v>
          </cell>
          <cell r="G53">
            <v>6000</v>
          </cell>
          <cell r="H53" t="str">
            <v>NICE</v>
          </cell>
          <cell r="M53" t="str">
            <v>Avant 1974</v>
          </cell>
          <cell r="N53" t="str">
            <v>electricité</v>
          </cell>
          <cell r="O53">
            <v>1488</v>
          </cell>
          <cell r="P53">
            <v>0</v>
          </cell>
          <cell r="Q53">
            <v>74</v>
          </cell>
          <cell r="R53">
            <v>0</v>
          </cell>
          <cell r="S53">
            <v>0</v>
          </cell>
          <cell r="T53">
            <v>161714</v>
          </cell>
          <cell r="U53">
            <v>14606</v>
          </cell>
        </row>
        <row r="54">
          <cell r="A54">
            <v>93</v>
          </cell>
          <cell r="B54">
            <v>2005</v>
          </cell>
          <cell r="C54" t="str">
            <v>NICE La plaine</v>
          </cell>
          <cell r="D54" t="str">
            <v>Bureaux</v>
          </cell>
          <cell r="E54" t="str">
            <v>EDF</v>
          </cell>
          <cell r="F54" t="str">
            <v xml:space="preserve">av Pontremoli BAT E 1 </v>
          </cell>
          <cell r="G54">
            <v>6200</v>
          </cell>
          <cell r="H54" t="str">
            <v>NICE</v>
          </cell>
          <cell r="M54" t="str">
            <v>] 1974 - 1988 ]</v>
          </cell>
          <cell r="N54" t="str">
            <v>electricité</v>
          </cell>
          <cell r="O54">
            <v>875</v>
          </cell>
          <cell r="P54">
            <v>875</v>
          </cell>
          <cell r="Q54">
            <v>30</v>
          </cell>
          <cell r="R54">
            <v>0</v>
          </cell>
          <cell r="S54">
            <v>0</v>
          </cell>
          <cell r="T54">
            <v>52801</v>
          </cell>
          <cell r="U54">
            <v>4136</v>
          </cell>
        </row>
        <row r="55">
          <cell r="A55">
            <v>94</v>
          </cell>
          <cell r="B55">
            <v>2005</v>
          </cell>
          <cell r="C55" t="str">
            <v>PUGET THENIERS</v>
          </cell>
          <cell r="D55" t="str">
            <v>Bureaux</v>
          </cell>
          <cell r="E55" t="str">
            <v>EDF</v>
          </cell>
          <cell r="F55" t="str">
            <v xml:space="preserve">Quartier le savet </v>
          </cell>
          <cell r="G55">
            <v>6260</v>
          </cell>
          <cell r="H55" t="str">
            <v>PUGET-THENIERS</v>
          </cell>
          <cell r="M55" t="str">
            <v>] 1988 - 2000 ]</v>
          </cell>
          <cell r="N55" t="str">
            <v>electricité</v>
          </cell>
          <cell r="O55">
            <v>643</v>
          </cell>
          <cell r="P55">
            <v>0</v>
          </cell>
          <cell r="Q55">
            <v>17</v>
          </cell>
          <cell r="R55">
            <v>0</v>
          </cell>
          <cell r="S55">
            <v>0</v>
          </cell>
          <cell r="T55">
            <v>113026</v>
          </cell>
          <cell r="U55">
            <v>9557</v>
          </cell>
        </row>
        <row r="56">
          <cell r="A56">
            <v>95</v>
          </cell>
          <cell r="B56">
            <v>2005</v>
          </cell>
          <cell r="C56" t="str">
            <v>PAILLON (DRAP)</v>
          </cell>
          <cell r="D56" t="str">
            <v>Bureaux</v>
          </cell>
          <cell r="E56" t="str">
            <v>EDF</v>
          </cell>
          <cell r="F56" t="str">
            <v xml:space="preserve">1 plan du marquis </v>
          </cell>
          <cell r="G56">
            <v>6340</v>
          </cell>
          <cell r="H56" t="str">
            <v>DRAP</v>
          </cell>
          <cell r="M56" t="str">
            <v>Avant 1974</v>
          </cell>
          <cell r="N56" t="str">
            <v>electricité</v>
          </cell>
          <cell r="O56">
            <v>681</v>
          </cell>
          <cell r="P56">
            <v>0</v>
          </cell>
          <cell r="Q56">
            <v>34</v>
          </cell>
          <cell r="R56">
            <v>0</v>
          </cell>
          <cell r="S56">
            <v>0</v>
          </cell>
          <cell r="T56">
            <v>98053</v>
          </cell>
          <cell r="U56">
            <v>8018</v>
          </cell>
        </row>
        <row r="57">
          <cell r="A57">
            <v>96</v>
          </cell>
          <cell r="B57">
            <v>2005</v>
          </cell>
          <cell r="C57" t="str">
            <v>GRASSE DUVAL</v>
          </cell>
          <cell r="D57" t="str">
            <v>Bureaux</v>
          </cell>
          <cell r="E57" t="str">
            <v>EDF</v>
          </cell>
          <cell r="F57" t="str">
            <v xml:space="preserve">av Mathias DUVAL </v>
          </cell>
          <cell r="G57">
            <v>6130</v>
          </cell>
          <cell r="H57" t="str">
            <v>GRASSE</v>
          </cell>
          <cell r="M57" t="str">
            <v>Avant 1974</v>
          </cell>
          <cell r="N57" t="str">
            <v>electricité</v>
          </cell>
          <cell r="O57">
            <v>1308</v>
          </cell>
          <cell r="P57">
            <v>1308</v>
          </cell>
          <cell r="Q57">
            <v>41</v>
          </cell>
          <cell r="R57">
            <v>0</v>
          </cell>
          <cell r="S57">
            <v>0</v>
          </cell>
          <cell r="T57">
            <v>218423</v>
          </cell>
          <cell r="U57">
            <v>15599</v>
          </cell>
        </row>
        <row r="58">
          <cell r="A58">
            <v>97</v>
          </cell>
          <cell r="B58">
            <v>2005</v>
          </cell>
          <cell r="C58" t="str">
            <v>SIEGE DU CENTRE 2</v>
          </cell>
          <cell r="D58" t="str">
            <v>Bureaux</v>
          </cell>
          <cell r="E58" t="str">
            <v>EDF</v>
          </cell>
          <cell r="F58" t="str">
            <v xml:space="preserve">125 av de BRANCOLAR </v>
          </cell>
          <cell r="G58">
            <v>6100</v>
          </cell>
          <cell r="H58" t="str">
            <v>NICE</v>
          </cell>
          <cell r="M58" t="str">
            <v>Avant 1974</v>
          </cell>
          <cell r="N58" t="str">
            <v>electricité</v>
          </cell>
          <cell r="O58">
            <v>9807</v>
          </cell>
          <cell r="P58">
            <v>9807</v>
          </cell>
          <cell r="Q58">
            <v>490</v>
          </cell>
          <cell r="R58">
            <v>0</v>
          </cell>
          <cell r="S58">
            <v>0</v>
          </cell>
          <cell r="T58">
            <v>2117441</v>
          </cell>
          <cell r="U58">
            <v>151971</v>
          </cell>
        </row>
        <row r="59">
          <cell r="A59">
            <v>98</v>
          </cell>
          <cell r="B59">
            <v>2005</v>
          </cell>
          <cell r="C59" t="str">
            <v>LE CANNET/ LES FADES</v>
          </cell>
          <cell r="D59" t="str">
            <v>Bureaux</v>
          </cell>
          <cell r="E59" t="str">
            <v>EDF</v>
          </cell>
          <cell r="F59" t="str">
            <v xml:space="preserve">27 Ch FADES Locaux Techniques </v>
          </cell>
          <cell r="G59">
            <v>6110</v>
          </cell>
          <cell r="H59" t="str">
            <v>LE CANNET</v>
          </cell>
          <cell r="M59" t="str">
            <v>] 1988 - 2000 ]</v>
          </cell>
          <cell r="N59" t="str">
            <v>electricité</v>
          </cell>
          <cell r="O59">
            <v>3367</v>
          </cell>
          <cell r="P59">
            <v>3367</v>
          </cell>
          <cell r="Q59">
            <v>72</v>
          </cell>
          <cell r="R59">
            <v>0</v>
          </cell>
          <cell r="S59">
            <v>0</v>
          </cell>
          <cell r="T59">
            <v>445514</v>
          </cell>
          <cell r="U59">
            <v>33439</v>
          </cell>
        </row>
        <row r="60">
          <cell r="A60">
            <v>3</v>
          </cell>
          <cell r="B60">
            <v>2005</v>
          </cell>
          <cell r="C60" t="str">
            <v>St Exupéry</v>
          </cell>
          <cell r="D60" t="str">
            <v>Enseignement</v>
          </cell>
          <cell r="E60" t="str">
            <v>Collège</v>
          </cell>
          <cell r="F60" t="str">
            <v xml:space="preserve">116 av. Pierre Amadieu </v>
          </cell>
          <cell r="G60">
            <v>6700</v>
          </cell>
          <cell r="H60" t="str">
            <v>St Laurent du Var</v>
          </cell>
          <cell r="I60" t="str">
            <v>04 93 07 71 63</v>
          </cell>
          <cell r="J60" t="str">
            <v>04 92 12 13 80</v>
          </cell>
          <cell r="K60" t="str">
            <v>CLEMENT</v>
          </cell>
          <cell r="L60" t="str">
            <v>PEREZ</v>
          </cell>
          <cell r="M60" t="str">
            <v>] 1988 - 2000 ]</v>
          </cell>
          <cell r="N60" t="str">
            <v>gaz</v>
          </cell>
          <cell r="O60">
            <v>6237</v>
          </cell>
          <cell r="P60">
            <v>0</v>
          </cell>
          <cell r="Q60">
            <v>660</v>
          </cell>
          <cell r="R60">
            <v>0</v>
          </cell>
          <cell r="S60">
            <v>0</v>
          </cell>
          <cell r="T60">
            <v>219038</v>
          </cell>
          <cell r="U60">
            <v>25697</v>
          </cell>
          <cell r="V60">
            <v>341800</v>
          </cell>
          <cell r="W60">
            <v>13537</v>
          </cell>
        </row>
        <row r="61">
          <cell r="A61">
            <v>4</v>
          </cell>
          <cell r="B61">
            <v>2005</v>
          </cell>
          <cell r="C61" t="str">
            <v>Henri Matisse</v>
          </cell>
          <cell r="D61" t="str">
            <v>Enseignement</v>
          </cell>
          <cell r="E61" t="str">
            <v>Collège</v>
          </cell>
          <cell r="F61" t="str">
            <v xml:space="preserve">Av. Reine Victoria </v>
          </cell>
          <cell r="G61">
            <v>6050</v>
          </cell>
          <cell r="H61" t="str">
            <v>Nice cedex 1</v>
          </cell>
          <cell r="I61" t="str">
            <v>04 93 81 26 35</v>
          </cell>
          <cell r="J61" t="str">
            <v>04 93 53 11 45</v>
          </cell>
          <cell r="K61" t="str">
            <v>MATHOREZ Marie</v>
          </cell>
          <cell r="L61" t="str">
            <v>DELAGRANGE Christian</v>
          </cell>
          <cell r="M61" t="str">
            <v>] 1974 - 1988 ]</v>
          </cell>
          <cell r="N61" t="str">
            <v>gaz</v>
          </cell>
          <cell r="O61">
            <v>6867</v>
          </cell>
          <cell r="P61">
            <v>0</v>
          </cell>
          <cell r="Q61">
            <v>950</v>
          </cell>
          <cell r="R61">
            <v>0</v>
          </cell>
          <cell r="S61">
            <v>0</v>
          </cell>
          <cell r="T61">
            <v>165585</v>
          </cell>
          <cell r="U61">
            <v>18226</v>
          </cell>
          <cell r="V61">
            <v>398189</v>
          </cell>
          <cell r="W61">
            <v>15843</v>
          </cell>
        </row>
        <row r="62">
          <cell r="A62">
            <v>6</v>
          </cell>
          <cell r="B62">
            <v>2005</v>
          </cell>
          <cell r="C62" t="str">
            <v>Les Vallergues</v>
          </cell>
          <cell r="D62" t="str">
            <v>Enseignement</v>
          </cell>
          <cell r="E62" t="str">
            <v>Collège</v>
          </cell>
          <cell r="F62" t="str">
            <v xml:space="preserve">71 av. de Lattre de Tassigny </v>
          </cell>
          <cell r="G62">
            <v>6400</v>
          </cell>
          <cell r="H62" t="str">
            <v>CANNES</v>
          </cell>
          <cell r="I62" t="str">
            <v>04 93 06 63 33</v>
          </cell>
          <cell r="J62" t="str">
            <v>04 93 06 63 34</v>
          </cell>
          <cell r="K62" t="str">
            <v>Conseil général des Alpes-Maritimes</v>
          </cell>
          <cell r="L62" t="str">
            <v>Quantier Danielle</v>
          </cell>
          <cell r="M62" t="str">
            <v>] 1974 - 1988 ]</v>
          </cell>
          <cell r="N62" t="str">
            <v>gaz</v>
          </cell>
          <cell r="O62">
            <v>8000</v>
          </cell>
          <cell r="P62">
            <v>15</v>
          </cell>
          <cell r="Q62">
            <v>606</v>
          </cell>
          <cell r="R62">
            <v>0</v>
          </cell>
          <cell r="S62">
            <v>0</v>
          </cell>
          <cell r="T62">
            <v>184182</v>
          </cell>
          <cell r="U62">
            <v>13932</v>
          </cell>
          <cell r="V62">
            <v>474407</v>
          </cell>
          <cell r="W62">
            <v>18639</v>
          </cell>
        </row>
        <row r="63">
          <cell r="A63">
            <v>9</v>
          </cell>
          <cell r="B63">
            <v>2005</v>
          </cell>
          <cell r="C63" t="str">
            <v>Antoine Risso</v>
          </cell>
          <cell r="D63" t="str">
            <v>Enseignement</v>
          </cell>
          <cell r="E63" t="str">
            <v>Collège</v>
          </cell>
          <cell r="F63" t="str">
            <v xml:space="preserve">8 bd Pierre Sola </v>
          </cell>
          <cell r="G63">
            <v>6300</v>
          </cell>
          <cell r="H63" t="str">
            <v>Nice</v>
          </cell>
          <cell r="I63" t="str">
            <v>04 92 00 00 30</v>
          </cell>
          <cell r="J63" t="str">
            <v>04 92 00 00 40</v>
          </cell>
          <cell r="K63" t="str">
            <v>REZGUI Jocelyne</v>
          </cell>
          <cell r="L63" t="str">
            <v>ANDREANI Paul</v>
          </cell>
          <cell r="M63" t="str">
            <v>Avant 1974</v>
          </cell>
          <cell r="N63" t="str">
            <v>gaz</v>
          </cell>
          <cell r="O63">
            <v>1846</v>
          </cell>
          <cell r="P63">
            <v>9</v>
          </cell>
          <cell r="Q63">
            <v>654</v>
          </cell>
          <cell r="R63">
            <v>0</v>
          </cell>
          <cell r="S63">
            <v>0</v>
          </cell>
          <cell r="T63">
            <v>114124</v>
          </cell>
          <cell r="U63">
            <v>12421</v>
          </cell>
          <cell r="V63">
            <v>374718</v>
          </cell>
          <cell r="W63">
            <v>15295</v>
          </cell>
        </row>
        <row r="64">
          <cell r="A64">
            <v>11</v>
          </cell>
          <cell r="B64">
            <v>2005</v>
          </cell>
          <cell r="C64" t="str">
            <v>Albert Camus</v>
          </cell>
          <cell r="D64" t="str">
            <v>Enseignement</v>
          </cell>
          <cell r="E64" t="str">
            <v>Collège</v>
          </cell>
          <cell r="F64" t="str">
            <v xml:space="preserve">Av. Robert Schuman </v>
          </cell>
          <cell r="G64">
            <v>6210</v>
          </cell>
          <cell r="H64" t="str">
            <v>Mandelieu la Napoule</v>
          </cell>
          <cell r="I64" t="str">
            <v>04 93 93 60 60</v>
          </cell>
          <cell r="J64" t="str">
            <v>04 93 93 60 61</v>
          </cell>
          <cell r="K64" t="str">
            <v>PETT Yolande</v>
          </cell>
          <cell r="L64" t="str">
            <v>BENDELAC Alberto</v>
          </cell>
          <cell r="M64" t="str">
            <v>] 1974 - 1988 ]</v>
          </cell>
          <cell r="N64" t="str">
            <v>gaz</v>
          </cell>
          <cell r="O64">
            <v>8404</v>
          </cell>
          <cell r="P64">
            <v>0</v>
          </cell>
          <cell r="Q64">
            <v>531</v>
          </cell>
          <cell r="R64">
            <v>0</v>
          </cell>
          <cell r="S64">
            <v>0</v>
          </cell>
          <cell r="T64">
            <v>140144</v>
          </cell>
          <cell r="U64">
            <v>15162</v>
          </cell>
          <cell r="V64">
            <v>502809</v>
          </cell>
          <cell r="W64">
            <v>20699</v>
          </cell>
        </row>
        <row r="65">
          <cell r="A65">
            <v>13</v>
          </cell>
          <cell r="B65">
            <v>2005</v>
          </cell>
          <cell r="C65" t="str">
            <v>La Bourgade</v>
          </cell>
          <cell r="D65" t="str">
            <v>Enseignement</v>
          </cell>
          <cell r="E65" t="str">
            <v>Collège</v>
          </cell>
          <cell r="F65" t="str">
            <v xml:space="preserve"> 17 allée des Lucioles</v>
          </cell>
          <cell r="G65">
            <v>6340</v>
          </cell>
          <cell r="H65" t="str">
            <v>La Trinité</v>
          </cell>
          <cell r="I65" t="str">
            <v>04 93 54 30 10</v>
          </cell>
          <cell r="J65" t="str">
            <v>04 93 54 56 41</v>
          </cell>
          <cell r="K65" t="str">
            <v>Mr BIAGI</v>
          </cell>
          <cell r="L65" t="str">
            <v>Mme PORTET</v>
          </cell>
          <cell r="M65" t="str">
            <v>] 1974 - 1988 ]</v>
          </cell>
          <cell r="N65" t="str">
            <v>gaz</v>
          </cell>
          <cell r="O65">
            <v>2355</v>
          </cell>
          <cell r="P65">
            <v>0</v>
          </cell>
          <cell r="Q65">
            <v>520</v>
          </cell>
          <cell r="R65">
            <v>0</v>
          </cell>
          <cell r="S65">
            <v>0</v>
          </cell>
          <cell r="T65">
            <v>127947</v>
          </cell>
          <cell r="U65">
            <v>12713</v>
          </cell>
          <cell r="V65">
            <v>99052</v>
          </cell>
          <cell r="W65">
            <v>3998</v>
          </cell>
        </row>
        <row r="66">
          <cell r="A66">
            <v>14</v>
          </cell>
          <cell r="B66">
            <v>2005</v>
          </cell>
          <cell r="C66" t="str">
            <v>Gérard Philippe</v>
          </cell>
          <cell r="D66" t="str">
            <v>Enseignement</v>
          </cell>
          <cell r="E66" t="str">
            <v>Collège</v>
          </cell>
          <cell r="F66" t="str">
            <v xml:space="preserve">1 av. Alfred de Vigny </v>
          </cell>
          <cell r="G66">
            <v>6150</v>
          </cell>
          <cell r="H66" t="str">
            <v>Cannes La Bocca</v>
          </cell>
          <cell r="I66" t="str">
            <v>04 93 90 50 50</v>
          </cell>
          <cell r="J66" t="str">
            <v>04 93 90 50 55</v>
          </cell>
          <cell r="K66" t="str">
            <v>Yvette ROBALDO, M CAMERA factotum</v>
          </cell>
          <cell r="L66" t="str">
            <v>Mr HOUGUE</v>
          </cell>
          <cell r="M66" t="str">
            <v>] 1974 - 1988 ]</v>
          </cell>
          <cell r="N66" t="str">
            <v>gaz</v>
          </cell>
          <cell r="O66">
            <v>3195</v>
          </cell>
          <cell r="P66">
            <v>142</v>
          </cell>
          <cell r="Q66">
            <v>739</v>
          </cell>
          <cell r="R66">
            <v>0</v>
          </cell>
          <cell r="S66">
            <v>0</v>
          </cell>
          <cell r="T66">
            <v>174919</v>
          </cell>
          <cell r="U66">
            <v>17004</v>
          </cell>
          <cell r="V66">
            <v>473349</v>
          </cell>
          <cell r="W66">
            <v>18420</v>
          </cell>
        </row>
        <row r="67">
          <cell r="A67">
            <v>33</v>
          </cell>
          <cell r="B67">
            <v>2005</v>
          </cell>
          <cell r="C67" t="str">
            <v>BLANQUI</v>
          </cell>
          <cell r="D67" t="str">
            <v>Enseignement</v>
          </cell>
          <cell r="E67" t="str">
            <v>Collège</v>
          </cell>
          <cell r="F67" t="str">
            <v xml:space="preserve">promenade lieutenant René Maurin </v>
          </cell>
          <cell r="G67">
            <v>6260</v>
          </cell>
          <cell r="H67" t="str">
            <v>PUGET THENIERS</v>
          </cell>
          <cell r="I67" t="str">
            <v>04 93 05 20 21</v>
          </cell>
          <cell r="J67" t="str">
            <v>04 93 05 20 23</v>
          </cell>
          <cell r="K67" t="str">
            <v>M DUQUESNE</v>
          </cell>
          <cell r="L67" t="str">
            <v>Mme RENDA BLANC</v>
          </cell>
          <cell r="M67" t="str">
            <v>] 1974 - 1988 ]</v>
          </cell>
          <cell r="N67" t="str">
            <v>fioul</v>
          </cell>
          <cell r="O67">
            <v>5296</v>
          </cell>
          <cell r="P67">
            <v>0</v>
          </cell>
          <cell r="Q67">
            <v>275</v>
          </cell>
          <cell r="R67">
            <v>0</v>
          </cell>
          <cell r="S67">
            <v>0</v>
          </cell>
          <cell r="T67">
            <v>107886</v>
          </cell>
          <cell r="U67">
            <v>11073</v>
          </cell>
          <cell r="X67">
            <v>830610</v>
          </cell>
          <cell r="Y67">
            <v>44227</v>
          </cell>
          <cell r="Z67">
            <v>11288</v>
          </cell>
          <cell r="AA67">
            <v>1155</v>
          </cell>
        </row>
        <row r="68">
          <cell r="A68">
            <v>34</v>
          </cell>
          <cell r="B68">
            <v>2005</v>
          </cell>
          <cell r="C68" t="str">
            <v>LA VESUBIE</v>
          </cell>
          <cell r="D68" t="str">
            <v>Enseignement</v>
          </cell>
          <cell r="E68" t="str">
            <v>Collège</v>
          </cell>
          <cell r="F68" t="str">
            <v xml:space="preserve">Jean Salines </v>
          </cell>
          <cell r="G68">
            <v>6450</v>
          </cell>
          <cell r="H68" t="str">
            <v>ROQUEBILLIERE</v>
          </cell>
          <cell r="I68" t="str">
            <v>04 93 03 40 07</v>
          </cell>
          <cell r="J68" t="str">
            <v>04 93 03 45 04</v>
          </cell>
          <cell r="K68" t="str">
            <v>Mme BOMER</v>
          </cell>
          <cell r="L68" t="str">
            <v>M LEIRITZ</v>
          </cell>
          <cell r="M68" t="str">
            <v>Avant 1974</v>
          </cell>
          <cell r="N68" t="str">
            <v>bois</v>
          </cell>
          <cell r="O68">
            <v>5793</v>
          </cell>
          <cell r="P68">
            <v>0</v>
          </cell>
          <cell r="Q68">
            <v>254</v>
          </cell>
          <cell r="R68">
            <v>0</v>
          </cell>
          <cell r="S68">
            <v>0</v>
          </cell>
          <cell r="T68">
            <v>199372</v>
          </cell>
          <cell r="U68">
            <v>19604</v>
          </cell>
          <cell r="Z68">
            <v>92880</v>
          </cell>
          <cell r="AA68">
            <v>6907</v>
          </cell>
          <cell r="AD68">
            <v>926400</v>
          </cell>
          <cell r="AE68">
            <v>26607</v>
          </cell>
        </row>
        <row r="69">
          <cell r="A69">
            <v>35</v>
          </cell>
          <cell r="B69">
            <v>2005</v>
          </cell>
          <cell r="C69" t="str">
            <v>RABELAIS</v>
          </cell>
          <cell r="D69" t="str">
            <v>Enseignement</v>
          </cell>
          <cell r="E69" t="str">
            <v>Collège</v>
          </cell>
          <cell r="F69" t="str">
            <v xml:space="preserve">Chemin du Castel </v>
          </cell>
          <cell r="G69">
            <v>6440</v>
          </cell>
          <cell r="H69" t="str">
            <v>L'ESCARENE</v>
          </cell>
          <cell r="I69" t="str">
            <v>04 93 79 66 77</v>
          </cell>
          <cell r="J69" t="str">
            <v>04 93 79 68 28</v>
          </cell>
          <cell r="K69" t="str">
            <v>Mme LASNIER</v>
          </cell>
          <cell r="L69" t="str">
            <v>M HUMBERT</v>
          </cell>
          <cell r="M69" t="str">
            <v>] 1988 - 2000 ]</v>
          </cell>
          <cell r="N69" t="str">
            <v>gaz</v>
          </cell>
          <cell r="O69">
            <v>6360</v>
          </cell>
          <cell r="P69">
            <v>0</v>
          </cell>
          <cell r="Q69">
            <v>375</v>
          </cell>
          <cell r="R69">
            <v>0</v>
          </cell>
          <cell r="S69">
            <v>0</v>
          </cell>
          <cell r="T69">
            <v>182259</v>
          </cell>
          <cell r="U69">
            <v>18136</v>
          </cell>
          <cell r="V69">
            <v>385358</v>
          </cell>
          <cell r="W69">
            <v>17425</v>
          </cell>
        </row>
        <row r="70">
          <cell r="A70">
            <v>36</v>
          </cell>
          <cell r="B70">
            <v>2005</v>
          </cell>
          <cell r="C70" t="str">
            <v>le Pré des ROURES</v>
          </cell>
          <cell r="D70" t="str">
            <v>Enseignement</v>
          </cell>
          <cell r="E70" t="str">
            <v>Collège</v>
          </cell>
          <cell r="F70" t="str">
            <v xml:space="preserve">7 route de NICE </v>
          </cell>
          <cell r="G70">
            <v>6650</v>
          </cell>
          <cell r="H70" t="str">
            <v>LE ROURET</v>
          </cell>
          <cell r="I70" t="str">
            <v>04 92 60 30 30</v>
          </cell>
          <cell r="J70" t="str">
            <v>04 60 60 30 31</v>
          </cell>
          <cell r="K70" t="str">
            <v>Mme GUICHARD</v>
          </cell>
          <cell r="L70" t="str">
            <v>Mme OCTAVE</v>
          </cell>
          <cell r="M70" t="str">
            <v>] 1988 - 2000 ]</v>
          </cell>
          <cell r="N70" t="str">
            <v>gaz</v>
          </cell>
          <cell r="O70">
            <v>7220</v>
          </cell>
          <cell r="P70">
            <v>30</v>
          </cell>
          <cell r="Q70">
            <v>863</v>
          </cell>
          <cell r="R70">
            <v>0</v>
          </cell>
          <cell r="S70">
            <v>0</v>
          </cell>
          <cell r="T70">
            <v>196786</v>
          </cell>
          <cell r="U70">
            <v>19650</v>
          </cell>
          <cell r="V70">
            <v>489594</v>
          </cell>
          <cell r="W70">
            <v>20088</v>
          </cell>
        </row>
        <row r="71">
          <cell r="A71">
            <v>37</v>
          </cell>
          <cell r="B71">
            <v>2005</v>
          </cell>
          <cell r="C71" t="str">
            <v>Les BAOUS</v>
          </cell>
          <cell r="D71" t="str">
            <v>Enseignement</v>
          </cell>
          <cell r="E71" t="str">
            <v>Collège</v>
          </cell>
          <cell r="F71" t="str">
            <v xml:space="preserve">Route de Gattières </v>
          </cell>
          <cell r="G71">
            <v>6640</v>
          </cell>
          <cell r="H71" t="str">
            <v>SAINT JEANNET</v>
          </cell>
          <cell r="I71" t="str">
            <v>04 93 24 51 30</v>
          </cell>
          <cell r="M71" t="str">
            <v>] 1988 - 2000 ]</v>
          </cell>
          <cell r="N71" t="str">
            <v>gaz</v>
          </cell>
          <cell r="O71">
            <v>7481</v>
          </cell>
          <cell r="P71">
            <v>0</v>
          </cell>
          <cell r="Q71">
            <v>780</v>
          </cell>
          <cell r="R71">
            <v>0</v>
          </cell>
          <cell r="S71">
            <v>0</v>
          </cell>
          <cell r="T71">
            <v>278670</v>
          </cell>
          <cell r="U71">
            <v>24457</v>
          </cell>
          <cell r="V71">
            <v>796177</v>
          </cell>
          <cell r="W71">
            <v>29961</v>
          </cell>
        </row>
        <row r="72">
          <cell r="A72">
            <v>38</v>
          </cell>
          <cell r="B72">
            <v>2005</v>
          </cell>
          <cell r="C72" t="str">
            <v>YVES KLEIN</v>
          </cell>
          <cell r="D72" t="str">
            <v>Enseignement</v>
          </cell>
          <cell r="E72" t="str">
            <v>Collège</v>
          </cell>
          <cell r="F72" t="str">
            <v xml:space="preserve">Bd Alex Roubert </v>
          </cell>
          <cell r="G72">
            <v>6480</v>
          </cell>
          <cell r="H72" t="str">
            <v>LA COLLE SUR LOUP</v>
          </cell>
          <cell r="I72" t="str">
            <v>04 93 32 32 70</v>
          </cell>
          <cell r="L72" t="str">
            <v>M LUCATS</v>
          </cell>
          <cell r="M72" t="str">
            <v>] 1974 - 1988 ]</v>
          </cell>
          <cell r="N72" t="str">
            <v>gaz</v>
          </cell>
          <cell r="O72">
            <v>3039</v>
          </cell>
          <cell r="P72">
            <v>0</v>
          </cell>
          <cell r="Q72">
            <v>628</v>
          </cell>
          <cell r="R72">
            <v>0</v>
          </cell>
          <cell r="S72">
            <v>0</v>
          </cell>
          <cell r="T72">
            <v>201450</v>
          </cell>
          <cell r="U72">
            <v>19013</v>
          </cell>
          <cell r="V72">
            <v>524571</v>
          </cell>
          <cell r="W72">
            <v>21020</v>
          </cell>
        </row>
        <row r="73">
          <cell r="A73">
            <v>39</v>
          </cell>
          <cell r="B73">
            <v>2005</v>
          </cell>
          <cell r="C73" t="str">
            <v>LANGEVIN</v>
          </cell>
          <cell r="D73" t="str">
            <v>Enseignement</v>
          </cell>
          <cell r="E73" t="str">
            <v>Collège</v>
          </cell>
          <cell r="F73" t="str">
            <v xml:space="preserve">11 Bd Colle Bette </v>
          </cell>
          <cell r="G73">
            <v>6510</v>
          </cell>
          <cell r="H73" t="str">
            <v>CARROS</v>
          </cell>
          <cell r="I73" t="str">
            <v>04 92 08 20 70</v>
          </cell>
          <cell r="J73" t="str">
            <v>04 92 08 20 71 ou 72</v>
          </cell>
          <cell r="K73" t="str">
            <v>M MARET</v>
          </cell>
          <cell r="L73" t="str">
            <v>M BOYE</v>
          </cell>
          <cell r="M73" t="str">
            <v>] 1974 - 1988 ]</v>
          </cell>
          <cell r="N73" t="str">
            <v>gaz</v>
          </cell>
          <cell r="O73">
            <v>5625</v>
          </cell>
          <cell r="P73">
            <v>12</v>
          </cell>
          <cell r="Q73">
            <v>780</v>
          </cell>
          <cell r="R73">
            <v>0</v>
          </cell>
          <cell r="S73">
            <v>0</v>
          </cell>
          <cell r="T73">
            <v>194139</v>
          </cell>
          <cell r="U73">
            <v>20198</v>
          </cell>
          <cell r="V73">
            <v>520715</v>
          </cell>
          <cell r="W73">
            <v>20796</v>
          </cell>
        </row>
        <row r="74">
          <cell r="A74">
            <v>40</v>
          </cell>
          <cell r="B74">
            <v>2005</v>
          </cell>
          <cell r="C74" t="str">
            <v>Guillaume VENTO</v>
          </cell>
          <cell r="D74" t="str">
            <v>Enseignement</v>
          </cell>
          <cell r="E74" t="str">
            <v>Collège</v>
          </cell>
          <cell r="F74" t="str">
            <v xml:space="preserve">400 Cours Centenaire </v>
          </cell>
          <cell r="G74">
            <v>6503</v>
          </cell>
          <cell r="H74" t="str">
            <v>MENTON</v>
          </cell>
          <cell r="I74" t="str">
            <v>04 92 10 30 03</v>
          </cell>
          <cell r="J74" t="str">
            <v>04 92 10 10 66</v>
          </cell>
          <cell r="K74" t="str">
            <v>M THIERY</v>
          </cell>
          <cell r="L74" t="str">
            <v>Mme PORTET</v>
          </cell>
          <cell r="M74" t="str">
            <v>] 1988 - 2000 ]</v>
          </cell>
          <cell r="N74" t="str">
            <v>gaz</v>
          </cell>
          <cell r="O74">
            <v>4095</v>
          </cell>
          <cell r="P74">
            <v>0</v>
          </cell>
          <cell r="Q74">
            <v>864</v>
          </cell>
          <cell r="R74">
            <v>0</v>
          </cell>
          <cell r="S74">
            <v>0</v>
          </cell>
          <cell r="T74">
            <v>272952</v>
          </cell>
          <cell r="U74">
            <v>25616</v>
          </cell>
          <cell r="V74">
            <v>557753</v>
          </cell>
          <cell r="W74">
            <v>21992</v>
          </cell>
        </row>
        <row r="75">
          <cell r="A75">
            <v>41</v>
          </cell>
          <cell r="B75">
            <v>2005</v>
          </cell>
          <cell r="C75" t="str">
            <v>Victor DURUY</v>
          </cell>
          <cell r="D75" t="str">
            <v>Enseignement</v>
          </cell>
          <cell r="E75" t="str">
            <v>Collège</v>
          </cell>
          <cell r="F75" t="str">
            <v xml:space="preserve">36 av de l'Arbre Inférieur </v>
          </cell>
          <cell r="G75">
            <v>6000</v>
          </cell>
          <cell r="H75" t="str">
            <v>NICE</v>
          </cell>
          <cell r="I75" t="str">
            <v>04 93 85 38 05</v>
          </cell>
          <cell r="J75" t="str">
            <v>04 92 47 78 50</v>
          </cell>
          <cell r="K75" t="str">
            <v>M PIGEON</v>
          </cell>
          <cell r="L75" t="str">
            <v>Mme MALZANI DELGERY</v>
          </cell>
          <cell r="M75" t="str">
            <v>Avant 1974</v>
          </cell>
          <cell r="N75" t="str">
            <v>fioul</v>
          </cell>
          <cell r="O75">
            <v>7500</v>
          </cell>
          <cell r="P75">
            <v>0</v>
          </cell>
          <cell r="Q75">
            <v>700</v>
          </cell>
          <cell r="R75">
            <v>0</v>
          </cell>
          <cell r="S75">
            <v>0</v>
          </cell>
          <cell r="T75">
            <v>174165</v>
          </cell>
          <cell r="U75">
            <v>17052</v>
          </cell>
          <cell r="V75">
            <v>49304</v>
          </cell>
          <cell r="W75">
            <v>2062</v>
          </cell>
          <cell r="X75">
            <v>389070</v>
          </cell>
          <cell r="Y75">
            <v>19419</v>
          </cell>
        </row>
        <row r="76">
          <cell r="A76">
            <v>42</v>
          </cell>
          <cell r="B76">
            <v>2005</v>
          </cell>
          <cell r="C76" t="str">
            <v>Jean-Baptiste RUSCA</v>
          </cell>
          <cell r="D76" t="str">
            <v>Enseignement</v>
          </cell>
          <cell r="E76" t="str">
            <v>Collège</v>
          </cell>
          <cell r="F76" t="str">
            <v xml:space="preserve">Saint Dalmas </v>
          </cell>
          <cell r="G76">
            <v>6430</v>
          </cell>
          <cell r="H76" t="str">
            <v>TENDE</v>
          </cell>
          <cell r="I76" t="str">
            <v>04 93 04 86 25</v>
          </cell>
          <cell r="K76" t="str">
            <v>Mle DE ANGELI</v>
          </cell>
          <cell r="L76" t="str">
            <v>M BARDET</v>
          </cell>
          <cell r="M76" t="str">
            <v>Avant 1974</v>
          </cell>
          <cell r="N76" t="str">
            <v>fioul</v>
          </cell>
          <cell r="O76">
            <v>3700</v>
          </cell>
          <cell r="P76">
            <v>0</v>
          </cell>
          <cell r="Q76">
            <v>118</v>
          </cell>
          <cell r="R76">
            <v>0</v>
          </cell>
          <cell r="S76">
            <v>0</v>
          </cell>
          <cell r="T76">
            <v>146205</v>
          </cell>
          <cell r="U76">
            <v>14645</v>
          </cell>
        </row>
        <row r="77">
          <cell r="A77">
            <v>43</v>
          </cell>
          <cell r="B77">
            <v>2005</v>
          </cell>
          <cell r="C77" t="str">
            <v>Vallées du Paillon</v>
          </cell>
          <cell r="D77" t="str">
            <v>Enseignement</v>
          </cell>
          <cell r="E77" t="str">
            <v>Collège</v>
          </cell>
          <cell r="F77" t="str">
            <v xml:space="preserve">Av Marcel Celesoni </v>
          </cell>
          <cell r="G77">
            <v>6392</v>
          </cell>
          <cell r="H77" t="str">
            <v>CONTES</v>
          </cell>
          <cell r="I77" t="str">
            <v>04 93 79 18 18 ou 16 10</v>
          </cell>
          <cell r="K77" t="str">
            <v>Mr BILLA</v>
          </cell>
          <cell r="L77" t="str">
            <v>Mme ROBERT</v>
          </cell>
          <cell r="M77" t="str">
            <v>] 1974 - 1988 ]</v>
          </cell>
          <cell r="N77" t="str">
            <v>gaz</v>
          </cell>
          <cell r="O77">
            <v>6585</v>
          </cell>
          <cell r="P77">
            <v>0</v>
          </cell>
          <cell r="Q77">
            <v>741</v>
          </cell>
          <cell r="R77">
            <v>0</v>
          </cell>
          <cell r="S77">
            <v>0</v>
          </cell>
          <cell r="T77">
            <v>189625</v>
          </cell>
          <cell r="U77">
            <v>18727</v>
          </cell>
          <cell r="V77">
            <v>579163</v>
          </cell>
          <cell r="W77">
            <v>22639</v>
          </cell>
        </row>
        <row r="78">
          <cell r="A78">
            <v>44</v>
          </cell>
          <cell r="B78">
            <v>2005</v>
          </cell>
          <cell r="C78" t="str">
            <v>Maurice Jaubert</v>
          </cell>
          <cell r="D78" t="str">
            <v>Enseignement</v>
          </cell>
          <cell r="E78" t="str">
            <v>Collège</v>
          </cell>
          <cell r="F78" t="str">
            <v xml:space="preserve">Cours Albert Camus </v>
          </cell>
          <cell r="G78">
            <v>6300</v>
          </cell>
          <cell r="H78" t="str">
            <v>NICE</v>
          </cell>
          <cell r="I78" t="str">
            <v>04 93 27 68 00</v>
          </cell>
          <cell r="J78" t="str">
            <v>04 93 27 68 18</v>
          </cell>
          <cell r="K78" t="str">
            <v>M BLAZY</v>
          </cell>
          <cell r="L78" t="str">
            <v>M MAISSA</v>
          </cell>
          <cell r="M78" t="str">
            <v>] 1974 - 1988 ]</v>
          </cell>
          <cell r="N78" t="str">
            <v>chauffage urbain</v>
          </cell>
          <cell r="O78">
            <v>4781</v>
          </cell>
          <cell r="P78">
            <v>0</v>
          </cell>
          <cell r="Q78">
            <v>771</v>
          </cell>
          <cell r="R78">
            <v>0</v>
          </cell>
          <cell r="S78">
            <v>0</v>
          </cell>
          <cell r="T78">
            <v>366924</v>
          </cell>
          <cell r="U78">
            <v>33151</v>
          </cell>
          <cell r="V78">
            <v>23514</v>
          </cell>
          <cell r="W78">
            <v>1117</v>
          </cell>
          <cell r="AB78">
            <v>551620</v>
          </cell>
          <cell r="AC78">
            <v>19610</v>
          </cell>
        </row>
        <row r="79">
          <cell r="A79">
            <v>45</v>
          </cell>
          <cell r="B79">
            <v>2005</v>
          </cell>
          <cell r="C79" t="str">
            <v>VALBONNE</v>
          </cell>
          <cell r="D79" t="str">
            <v>Enseignement</v>
          </cell>
          <cell r="E79" t="str">
            <v>Collège</v>
          </cell>
          <cell r="F79" t="str">
            <v xml:space="preserve">Chemin de Darbousson </v>
          </cell>
          <cell r="G79">
            <v>6905</v>
          </cell>
          <cell r="H79" t="str">
            <v>SOPHIA ANTIPOLIS</v>
          </cell>
          <cell r="I79" t="str">
            <v>04 92 91 51 30</v>
          </cell>
          <cell r="K79" t="str">
            <v>M POLYBE</v>
          </cell>
          <cell r="L79" t="str">
            <v>Mme OTTOMBRE-BORSONI</v>
          </cell>
          <cell r="M79" t="str">
            <v>Après 2000</v>
          </cell>
          <cell r="N79" t="str">
            <v>bois</v>
          </cell>
          <cell r="O79">
            <v>9000</v>
          </cell>
          <cell r="P79">
            <v>0</v>
          </cell>
          <cell r="Q79">
            <v>356</v>
          </cell>
          <cell r="R79">
            <v>0</v>
          </cell>
          <cell r="S79">
            <v>0</v>
          </cell>
          <cell r="T79">
            <v>262559</v>
          </cell>
          <cell r="U79">
            <v>26078</v>
          </cell>
          <cell r="V79">
            <v>617475</v>
          </cell>
          <cell r="W79">
            <v>23901</v>
          </cell>
          <cell r="AD79">
            <v>286080</v>
          </cell>
          <cell r="AE79">
            <v>8722</v>
          </cell>
        </row>
        <row r="80">
          <cell r="A80">
            <v>46</v>
          </cell>
          <cell r="B80">
            <v>2005</v>
          </cell>
          <cell r="C80" t="str">
            <v>St BLAISE</v>
          </cell>
          <cell r="D80" t="str">
            <v>Enseignement</v>
          </cell>
          <cell r="E80" t="str">
            <v>Collège</v>
          </cell>
          <cell r="F80" t="str">
            <v xml:space="preserve">2 bd SAINT BLAISE </v>
          </cell>
          <cell r="G80">
            <v>6420</v>
          </cell>
          <cell r="H80" t="str">
            <v>St SAUVEUR SUR TINEE</v>
          </cell>
          <cell r="I80" t="str">
            <v>04 93 02 20 32</v>
          </cell>
          <cell r="J80" t="str">
            <v>04 93 02 20 39</v>
          </cell>
          <cell r="K80" t="str">
            <v>Mme STORTI barbara</v>
          </cell>
          <cell r="L80" t="str">
            <v>Mme GUYOT</v>
          </cell>
          <cell r="M80" t="str">
            <v>Avant 1974</v>
          </cell>
          <cell r="N80" t="str">
            <v>fioul</v>
          </cell>
          <cell r="O80">
            <v>2410</v>
          </cell>
          <cell r="P80">
            <v>0</v>
          </cell>
          <cell r="Q80">
            <v>180</v>
          </cell>
          <cell r="R80">
            <v>0</v>
          </cell>
          <cell r="S80">
            <v>0</v>
          </cell>
          <cell r="T80">
            <v>156437</v>
          </cell>
          <cell r="U80">
            <v>14933</v>
          </cell>
          <cell r="X80">
            <v>510840</v>
          </cell>
          <cell r="Y80">
            <v>27382</v>
          </cell>
          <cell r="Z80">
            <v>54386</v>
          </cell>
          <cell r="AA80">
            <v>5074</v>
          </cell>
        </row>
        <row r="81">
          <cell r="A81">
            <v>47</v>
          </cell>
          <cell r="B81">
            <v>2005</v>
          </cell>
          <cell r="C81" t="str">
            <v>L'EAU VIVE</v>
          </cell>
          <cell r="D81" t="str">
            <v>Enseignement</v>
          </cell>
          <cell r="E81" t="str">
            <v>Collège</v>
          </cell>
          <cell r="F81" t="str">
            <v xml:space="preserve">224 rue Virgile Barel </v>
          </cell>
          <cell r="G81">
            <v>6540</v>
          </cell>
          <cell r="H81" t="str">
            <v>BREIL SUR ROYA</v>
          </cell>
          <cell r="I81" t="str">
            <v>04 93 04 99 00</v>
          </cell>
          <cell r="J81" t="str">
            <v>04 93 04 99 01</v>
          </cell>
          <cell r="K81" t="str">
            <v>Mme MANGIAPAN</v>
          </cell>
          <cell r="L81" t="str">
            <v>M LUERA</v>
          </cell>
          <cell r="M81" t="str">
            <v>Avant 1974</v>
          </cell>
          <cell r="N81" t="str">
            <v>fioul</v>
          </cell>
          <cell r="O81">
            <v>4118</v>
          </cell>
          <cell r="P81">
            <v>0</v>
          </cell>
          <cell r="Q81">
            <v>141</v>
          </cell>
          <cell r="R81">
            <v>0</v>
          </cell>
          <cell r="S81">
            <v>0</v>
          </cell>
          <cell r="T81">
            <v>155538</v>
          </cell>
          <cell r="U81">
            <v>16215</v>
          </cell>
          <cell r="X81">
            <v>365310</v>
          </cell>
          <cell r="Y81">
            <v>19313</v>
          </cell>
        </row>
        <row r="82">
          <cell r="A82">
            <v>56</v>
          </cell>
          <cell r="B82">
            <v>2005</v>
          </cell>
          <cell r="C82" t="str">
            <v>Massena</v>
          </cell>
          <cell r="D82" t="str">
            <v>Enseignement</v>
          </cell>
          <cell r="E82" t="str">
            <v>Lycée</v>
          </cell>
          <cell r="F82" t="str">
            <v xml:space="preserve">2 av. Felix Faure </v>
          </cell>
          <cell r="G82">
            <v>6050</v>
          </cell>
          <cell r="H82" t="str">
            <v>Nice cedex 1</v>
          </cell>
          <cell r="I82" t="str">
            <v>04 93 62 77 00</v>
          </cell>
          <cell r="K82" t="str">
            <v>Mr Vallet</v>
          </cell>
          <cell r="L82" t="str">
            <v>Mr Charpeil</v>
          </cell>
          <cell r="M82" t="str">
            <v>Avant 1974</v>
          </cell>
          <cell r="N82" t="str">
            <v>gaz</v>
          </cell>
          <cell r="O82">
            <v>25881</v>
          </cell>
          <cell r="P82">
            <v>0</v>
          </cell>
          <cell r="Q82">
            <v>1657</v>
          </cell>
          <cell r="R82">
            <v>0</v>
          </cell>
          <cell r="S82">
            <v>0</v>
          </cell>
          <cell r="T82">
            <v>567390</v>
          </cell>
          <cell r="U82">
            <v>52026</v>
          </cell>
          <cell r="V82">
            <v>1910903</v>
          </cell>
          <cell r="W82">
            <v>68752</v>
          </cell>
        </row>
        <row r="83">
          <cell r="A83">
            <v>57</v>
          </cell>
          <cell r="B83">
            <v>2005</v>
          </cell>
          <cell r="C83" t="str">
            <v>Parc impérial</v>
          </cell>
          <cell r="D83" t="str">
            <v>Enseignement</v>
          </cell>
          <cell r="E83" t="str">
            <v>Lycée</v>
          </cell>
          <cell r="F83" t="str">
            <v xml:space="preserve">Av. Suzanne Lenglen </v>
          </cell>
          <cell r="G83">
            <v>6050</v>
          </cell>
          <cell r="H83" t="str">
            <v>Nice cedex</v>
          </cell>
          <cell r="I83" t="str">
            <v>04 92 15 24 60</v>
          </cell>
          <cell r="M83" t="str">
            <v>Avant 1974</v>
          </cell>
          <cell r="N83" t="str">
            <v>gaz</v>
          </cell>
          <cell r="O83">
            <v>32783</v>
          </cell>
          <cell r="P83">
            <v>0</v>
          </cell>
          <cell r="Q83">
            <v>2531</v>
          </cell>
          <cell r="R83">
            <v>0</v>
          </cell>
          <cell r="S83">
            <v>0</v>
          </cell>
          <cell r="T83">
            <v>857828</v>
          </cell>
          <cell r="U83">
            <v>73507</v>
          </cell>
          <cell r="V83">
            <v>2326648</v>
          </cell>
          <cell r="W83">
            <v>85025</v>
          </cell>
        </row>
        <row r="84">
          <cell r="A84">
            <v>58</v>
          </cell>
          <cell r="B84">
            <v>2005</v>
          </cell>
          <cell r="C84" t="str">
            <v>Thierry Maulnier</v>
          </cell>
          <cell r="D84" t="str">
            <v>Enseignement</v>
          </cell>
          <cell r="E84" t="str">
            <v>Lycée</v>
          </cell>
          <cell r="F84" t="str">
            <v xml:space="preserve">2 av. Claude Debussy </v>
          </cell>
          <cell r="G84">
            <v>6200</v>
          </cell>
          <cell r="H84" t="str">
            <v>Nice</v>
          </cell>
          <cell r="I84" t="str">
            <v>04 93 18 00 50</v>
          </cell>
          <cell r="M84" t="str">
            <v>] 1988 - 2000 ]</v>
          </cell>
          <cell r="N84" t="str">
            <v>gaz</v>
          </cell>
          <cell r="O84">
            <v>12011</v>
          </cell>
          <cell r="P84">
            <v>0</v>
          </cell>
          <cell r="Q84">
            <v>1423</v>
          </cell>
          <cell r="R84">
            <v>0</v>
          </cell>
          <cell r="S84">
            <v>0</v>
          </cell>
          <cell r="T84">
            <v>502491</v>
          </cell>
          <cell r="U84">
            <v>43112</v>
          </cell>
          <cell r="V84">
            <v>1132085</v>
          </cell>
          <cell r="W84">
            <v>42254</v>
          </cell>
        </row>
        <row r="85">
          <cell r="A85">
            <v>59</v>
          </cell>
          <cell r="B85">
            <v>2005</v>
          </cell>
          <cell r="C85" t="str">
            <v>Beau Site</v>
          </cell>
          <cell r="D85" t="str">
            <v>Enseignement</v>
          </cell>
          <cell r="E85" t="str">
            <v>Lycée</v>
          </cell>
          <cell r="F85" t="str">
            <v xml:space="preserve">38 av. d'Estienne d'Orve </v>
          </cell>
          <cell r="G85">
            <v>6050</v>
          </cell>
          <cell r="H85" t="str">
            <v>Nice cedex</v>
          </cell>
          <cell r="I85" t="str">
            <v>04 93 97 70 90</v>
          </cell>
          <cell r="M85" t="str">
            <v>Avant 1974</v>
          </cell>
          <cell r="N85" t="str">
            <v>gaz</v>
          </cell>
          <cell r="O85">
            <v>9873</v>
          </cell>
          <cell r="P85">
            <v>0</v>
          </cell>
          <cell r="Q85">
            <v>1270</v>
          </cell>
          <cell r="R85">
            <v>0</v>
          </cell>
          <cell r="S85">
            <v>0</v>
          </cell>
          <cell r="T85">
            <v>250652</v>
          </cell>
          <cell r="U85">
            <v>23490</v>
          </cell>
          <cell r="V85">
            <v>737910</v>
          </cell>
          <cell r="W85">
            <v>24651</v>
          </cell>
        </row>
        <row r="86">
          <cell r="A86">
            <v>60</v>
          </cell>
          <cell r="B86">
            <v>2005</v>
          </cell>
          <cell r="C86" t="str">
            <v>Paul Augier</v>
          </cell>
          <cell r="D86" t="str">
            <v>Enseignement</v>
          </cell>
          <cell r="E86" t="str">
            <v>Lycée</v>
          </cell>
          <cell r="F86" t="str">
            <v xml:space="preserve">163 Bd René Cassin </v>
          </cell>
          <cell r="G86">
            <v>6203</v>
          </cell>
          <cell r="H86" t="str">
            <v>Nice cedex 3</v>
          </cell>
          <cell r="I86" t="str">
            <v>04 93 72 77 77</v>
          </cell>
          <cell r="K86" t="str">
            <v>Gérard Lancement</v>
          </cell>
          <cell r="M86" t="str">
            <v>Avant 1974</v>
          </cell>
          <cell r="N86" t="str">
            <v>gaz</v>
          </cell>
          <cell r="O86">
            <v>16429</v>
          </cell>
          <cell r="P86">
            <v>0</v>
          </cell>
          <cell r="Q86">
            <v>800</v>
          </cell>
          <cell r="R86">
            <v>0</v>
          </cell>
          <cell r="S86">
            <v>0</v>
          </cell>
          <cell r="T86">
            <v>1338496</v>
          </cell>
          <cell r="U86">
            <v>117030</v>
          </cell>
          <cell r="V86">
            <v>1381072</v>
          </cell>
          <cell r="W86">
            <v>51375</v>
          </cell>
        </row>
        <row r="87">
          <cell r="A87">
            <v>61</v>
          </cell>
          <cell r="B87">
            <v>2005</v>
          </cell>
          <cell r="C87" t="str">
            <v>Guillaume Apollinaire</v>
          </cell>
          <cell r="D87" t="str">
            <v>Enseignement</v>
          </cell>
          <cell r="E87" t="str">
            <v>Lycée</v>
          </cell>
          <cell r="F87" t="str">
            <v xml:space="preserve">29 Bd J.B. Vérany </v>
          </cell>
          <cell r="G87">
            <v>6300</v>
          </cell>
          <cell r="H87" t="str">
            <v>Nice cedex 4</v>
          </cell>
          <cell r="I87" t="str">
            <v>04 93 92 85 35</v>
          </cell>
          <cell r="K87" t="str">
            <v>Michelle Terver</v>
          </cell>
          <cell r="M87" t="str">
            <v>] 1988 - 2000 ]</v>
          </cell>
          <cell r="N87" t="str">
            <v>gaz</v>
          </cell>
          <cell r="O87">
            <v>13415</v>
          </cell>
          <cell r="P87">
            <v>0</v>
          </cell>
          <cell r="Q87">
            <v>1590</v>
          </cell>
          <cell r="R87">
            <v>0</v>
          </cell>
          <cell r="S87">
            <v>0</v>
          </cell>
          <cell r="T87">
            <v>466155</v>
          </cell>
          <cell r="U87">
            <v>40733</v>
          </cell>
          <cell r="V87">
            <v>762171</v>
          </cell>
          <cell r="W87">
            <v>28653</v>
          </cell>
        </row>
        <row r="88">
          <cell r="A88">
            <v>62</v>
          </cell>
          <cell r="B88">
            <v>2005</v>
          </cell>
          <cell r="C88" t="str">
            <v>LPR du bâtiment</v>
          </cell>
          <cell r="D88" t="str">
            <v>Enseignement</v>
          </cell>
          <cell r="E88" t="str">
            <v>Lycée</v>
          </cell>
          <cell r="F88" t="str">
            <v xml:space="preserve">17 Bd Pierre Sola </v>
          </cell>
          <cell r="G88">
            <v>6300</v>
          </cell>
          <cell r="H88" t="str">
            <v>Nice</v>
          </cell>
          <cell r="I88" t="str">
            <v>04 93 55 00 11</v>
          </cell>
          <cell r="J88" t="str">
            <v>04.93.55.40.68</v>
          </cell>
          <cell r="K88" t="str">
            <v>Michel MARQUIS</v>
          </cell>
          <cell r="M88" t="str">
            <v>Avant 1974</v>
          </cell>
          <cell r="N88" t="str">
            <v>gaz</v>
          </cell>
          <cell r="O88">
            <v>10400</v>
          </cell>
          <cell r="P88">
            <v>0</v>
          </cell>
          <cell r="Q88">
            <v>406</v>
          </cell>
          <cell r="R88">
            <v>0</v>
          </cell>
          <cell r="S88">
            <v>0</v>
          </cell>
          <cell r="T88">
            <v>397498</v>
          </cell>
          <cell r="U88">
            <v>35341</v>
          </cell>
          <cell r="V88">
            <v>902485</v>
          </cell>
          <cell r="W88">
            <v>34681</v>
          </cell>
        </row>
        <row r="89">
          <cell r="A89">
            <v>63</v>
          </cell>
          <cell r="B89">
            <v>2005</v>
          </cell>
          <cell r="C89" t="str">
            <v>Magnan</v>
          </cell>
          <cell r="D89" t="str">
            <v>Enseignement</v>
          </cell>
          <cell r="E89" t="str">
            <v>Lycée</v>
          </cell>
          <cell r="F89" t="str">
            <v xml:space="preserve">34 rue Auguste Renoir </v>
          </cell>
          <cell r="G89">
            <v>6000</v>
          </cell>
          <cell r="H89" t="str">
            <v>Nice</v>
          </cell>
          <cell r="I89" t="str">
            <v>04 97 07 22 22</v>
          </cell>
          <cell r="M89" t="str">
            <v>Avant 1974</v>
          </cell>
          <cell r="N89" t="str">
            <v>gaz</v>
          </cell>
          <cell r="O89">
            <v>7422</v>
          </cell>
          <cell r="P89">
            <v>0</v>
          </cell>
          <cell r="Q89">
            <v>810</v>
          </cell>
          <cell r="R89">
            <v>0</v>
          </cell>
          <cell r="S89">
            <v>0</v>
          </cell>
          <cell r="T89">
            <v>223566</v>
          </cell>
          <cell r="U89">
            <v>22859</v>
          </cell>
          <cell r="V89">
            <v>538337</v>
          </cell>
          <cell r="W89">
            <v>20562</v>
          </cell>
        </row>
        <row r="90">
          <cell r="A90">
            <v>64</v>
          </cell>
          <cell r="B90">
            <v>2005</v>
          </cell>
          <cell r="C90" t="str">
            <v>P &amp;M Curie</v>
          </cell>
          <cell r="D90" t="str">
            <v>Enseignement</v>
          </cell>
          <cell r="E90" t="str">
            <v>Lycée</v>
          </cell>
          <cell r="F90" t="str">
            <v xml:space="preserve">353 av. Doyen Jean Lepine </v>
          </cell>
          <cell r="G90">
            <v>6500</v>
          </cell>
          <cell r="H90" t="str">
            <v>Menton</v>
          </cell>
          <cell r="I90" t="str">
            <v>04 92 10 54 40</v>
          </cell>
          <cell r="M90" t="str">
            <v>Avant 1974</v>
          </cell>
          <cell r="N90" t="str">
            <v>gaz</v>
          </cell>
          <cell r="O90">
            <v>13460</v>
          </cell>
          <cell r="P90">
            <v>0</v>
          </cell>
          <cell r="Q90">
            <v>941</v>
          </cell>
          <cell r="R90">
            <v>0</v>
          </cell>
          <cell r="S90">
            <v>0</v>
          </cell>
          <cell r="T90">
            <v>430503</v>
          </cell>
          <cell r="U90">
            <v>38072</v>
          </cell>
          <cell r="V90">
            <v>1606235</v>
          </cell>
          <cell r="W90">
            <v>59756</v>
          </cell>
        </row>
        <row r="91">
          <cell r="A91">
            <v>65</v>
          </cell>
          <cell r="B91">
            <v>2005</v>
          </cell>
          <cell r="C91" t="str">
            <v>Paul Valery</v>
          </cell>
          <cell r="D91" t="str">
            <v>Enseignement</v>
          </cell>
          <cell r="E91" t="str">
            <v>Lycée</v>
          </cell>
          <cell r="F91" t="str">
            <v xml:space="preserve">1 av. St Jacques </v>
          </cell>
          <cell r="G91">
            <v>6500</v>
          </cell>
          <cell r="H91" t="str">
            <v>Menton</v>
          </cell>
          <cell r="I91" t="str">
            <v>04 92 10 53 53</v>
          </cell>
          <cell r="K91" t="str">
            <v>Mr Buzet</v>
          </cell>
          <cell r="L91" t="str">
            <v>Mr Doulot</v>
          </cell>
          <cell r="M91" t="str">
            <v>Avant 1974</v>
          </cell>
          <cell r="N91" t="str">
            <v>gaz</v>
          </cell>
          <cell r="O91">
            <v>6881</v>
          </cell>
          <cell r="P91">
            <v>0</v>
          </cell>
          <cell r="Q91">
            <v>506</v>
          </cell>
          <cell r="R91">
            <v>0</v>
          </cell>
          <cell r="S91">
            <v>0</v>
          </cell>
          <cell r="T91">
            <v>330937</v>
          </cell>
          <cell r="U91">
            <v>32052</v>
          </cell>
          <cell r="V91">
            <v>655631</v>
          </cell>
          <cell r="W91">
            <v>25262</v>
          </cell>
        </row>
        <row r="92">
          <cell r="A92">
            <v>66</v>
          </cell>
          <cell r="B92">
            <v>2005</v>
          </cell>
          <cell r="C92" t="str">
            <v>Carnot</v>
          </cell>
          <cell r="D92" t="str">
            <v>Enseignement</v>
          </cell>
          <cell r="E92" t="str">
            <v>Lycée</v>
          </cell>
          <cell r="F92" t="str">
            <v xml:space="preserve">Bd Carnot </v>
          </cell>
          <cell r="G92">
            <v>6407</v>
          </cell>
          <cell r="H92" t="str">
            <v>Canne cedex</v>
          </cell>
          <cell r="I92" t="str">
            <v>04 92 99 38 88</v>
          </cell>
          <cell r="M92" t="str">
            <v>Avant 1974</v>
          </cell>
          <cell r="N92" t="str">
            <v>gaz</v>
          </cell>
          <cell r="O92">
            <v>18506</v>
          </cell>
          <cell r="P92">
            <v>0</v>
          </cell>
          <cell r="Q92">
            <v>1361</v>
          </cell>
          <cell r="R92">
            <v>0</v>
          </cell>
          <cell r="S92">
            <v>0</v>
          </cell>
          <cell r="T92">
            <v>750428</v>
          </cell>
          <cell r="U92">
            <v>58886</v>
          </cell>
          <cell r="V92">
            <v>1420280</v>
          </cell>
          <cell r="W92">
            <v>51534</v>
          </cell>
        </row>
        <row r="93">
          <cell r="A93">
            <v>67</v>
          </cell>
          <cell r="B93">
            <v>2005</v>
          </cell>
          <cell r="C93" t="str">
            <v>Jules Ferry</v>
          </cell>
          <cell r="D93" t="str">
            <v>Enseignement</v>
          </cell>
          <cell r="E93" t="str">
            <v>Lycée</v>
          </cell>
          <cell r="F93" t="str">
            <v xml:space="preserve">82 Bd de la République </v>
          </cell>
          <cell r="G93">
            <v>6402</v>
          </cell>
          <cell r="H93" t="str">
            <v>Cannes</v>
          </cell>
          <cell r="I93" t="str">
            <v>04 93 06 52 00</v>
          </cell>
          <cell r="M93" t="str">
            <v>Avant 1974</v>
          </cell>
          <cell r="N93" t="str">
            <v>gaz</v>
          </cell>
          <cell r="O93">
            <v>19606</v>
          </cell>
          <cell r="P93">
            <v>0</v>
          </cell>
          <cell r="Q93">
            <v>800</v>
          </cell>
          <cell r="R93">
            <v>0</v>
          </cell>
          <cell r="S93">
            <v>0</v>
          </cell>
          <cell r="T93">
            <v>736656</v>
          </cell>
          <cell r="U93">
            <v>58499</v>
          </cell>
          <cell r="V93">
            <v>1156136</v>
          </cell>
          <cell r="W93">
            <v>56457</v>
          </cell>
        </row>
        <row r="94">
          <cell r="A94">
            <v>68</v>
          </cell>
          <cell r="B94">
            <v>2005</v>
          </cell>
          <cell r="C94" t="str">
            <v>Les Coteaux</v>
          </cell>
          <cell r="D94" t="str">
            <v>Enseignement</v>
          </cell>
          <cell r="E94" t="str">
            <v>Lycée</v>
          </cell>
          <cell r="F94" t="str">
            <v xml:space="preserve">4 &amp;6 ch. Morgon </v>
          </cell>
          <cell r="G94">
            <v>6400</v>
          </cell>
          <cell r="H94" t="str">
            <v>Cannes</v>
          </cell>
          <cell r="I94" t="str">
            <v>04 93 99 77 54</v>
          </cell>
          <cell r="M94" t="str">
            <v>Avant 1974</v>
          </cell>
          <cell r="N94" t="str">
            <v>gaz</v>
          </cell>
          <cell r="O94">
            <v>7148</v>
          </cell>
          <cell r="P94">
            <v>0</v>
          </cell>
          <cell r="Q94">
            <v>703</v>
          </cell>
          <cell r="R94">
            <v>0</v>
          </cell>
          <cell r="S94">
            <v>0</v>
          </cell>
          <cell r="T94">
            <v>284181</v>
          </cell>
          <cell r="U94">
            <v>28266</v>
          </cell>
          <cell r="V94">
            <v>642499</v>
          </cell>
          <cell r="W94">
            <v>20019</v>
          </cell>
        </row>
        <row r="95">
          <cell r="A95">
            <v>69</v>
          </cell>
          <cell r="B95">
            <v>2005</v>
          </cell>
          <cell r="C95" t="str">
            <v>Alfred Hutinel</v>
          </cell>
          <cell r="D95" t="str">
            <v>Enseignement</v>
          </cell>
          <cell r="E95" t="str">
            <v>Lycée</v>
          </cell>
          <cell r="F95" t="str">
            <v xml:space="preserve">BP n°3 </v>
          </cell>
          <cell r="G95">
            <v>6156</v>
          </cell>
          <cell r="H95" t="str">
            <v>Cannes La Bocca</v>
          </cell>
          <cell r="I95" t="str">
            <v>04 93 48 18 33</v>
          </cell>
          <cell r="M95" t="str">
            <v>] 1974 - 1988 ]</v>
          </cell>
          <cell r="N95" t="str">
            <v>gaz</v>
          </cell>
          <cell r="O95">
            <v>11210</v>
          </cell>
          <cell r="P95">
            <v>0</v>
          </cell>
          <cell r="Q95">
            <v>353</v>
          </cell>
          <cell r="R95">
            <v>0</v>
          </cell>
          <cell r="S95">
            <v>0</v>
          </cell>
          <cell r="T95">
            <v>224611</v>
          </cell>
          <cell r="U95">
            <v>22279</v>
          </cell>
          <cell r="V95">
            <v>801214</v>
          </cell>
          <cell r="W95">
            <v>30354</v>
          </cell>
        </row>
        <row r="96">
          <cell r="A96">
            <v>70</v>
          </cell>
          <cell r="B96">
            <v>2005</v>
          </cell>
          <cell r="C96" t="str">
            <v>L. de Vinci</v>
          </cell>
          <cell r="D96" t="str">
            <v>Enseignement</v>
          </cell>
          <cell r="E96" t="str">
            <v>Lycée</v>
          </cell>
          <cell r="F96" t="str">
            <v xml:space="preserve">214 rue Jean Joannon </v>
          </cell>
          <cell r="G96">
            <v>6633</v>
          </cell>
          <cell r="H96" t="str">
            <v>Antibes</v>
          </cell>
          <cell r="I96" t="str">
            <v>04 92 91 30 20</v>
          </cell>
          <cell r="M96" t="str">
            <v>] 1974 - 1988 ]</v>
          </cell>
          <cell r="N96" t="str">
            <v>gaz</v>
          </cell>
          <cell r="O96">
            <v>16774</v>
          </cell>
          <cell r="P96">
            <v>0</v>
          </cell>
          <cell r="Q96">
            <v>757</v>
          </cell>
          <cell r="R96">
            <v>0</v>
          </cell>
          <cell r="S96">
            <v>0</v>
          </cell>
          <cell r="T96">
            <v>547178</v>
          </cell>
          <cell r="U96">
            <v>47460</v>
          </cell>
          <cell r="V96">
            <v>1007072</v>
          </cell>
          <cell r="W96">
            <v>37027</v>
          </cell>
        </row>
        <row r="97">
          <cell r="A97">
            <v>71</v>
          </cell>
          <cell r="B97">
            <v>2005</v>
          </cell>
          <cell r="C97" t="str">
            <v>Jacques Dolle</v>
          </cell>
          <cell r="D97" t="str">
            <v>Enseignement</v>
          </cell>
          <cell r="E97" t="str">
            <v>Lycée</v>
          </cell>
          <cell r="F97" t="str">
            <v xml:space="preserve">120 ch. de St Claude </v>
          </cell>
          <cell r="G97">
            <v>6601</v>
          </cell>
          <cell r="H97" t="str">
            <v>Antibes cedex</v>
          </cell>
          <cell r="I97" t="str">
            <v>04 92 91 79 17</v>
          </cell>
          <cell r="M97" t="str">
            <v>] 1974 - 1988 ]</v>
          </cell>
          <cell r="N97" t="str">
            <v>gaz</v>
          </cell>
          <cell r="O97">
            <v>8400</v>
          </cell>
          <cell r="P97">
            <v>0</v>
          </cell>
          <cell r="Q97">
            <v>793</v>
          </cell>
          <cell r="R97">
            <v>0</v>
          </cell>
          <cell r="S97">
            <v>0</v>
          </cell>
          <cell r="T97">
            <v>352049</v>
          </cell>
          <cell r="U97">
            <v>33310</v>
          </cell>
          <cell r="V97">
            <v>966614</v>
          </cell>
          <cell r="W97">
            <v>37656</v>
          </cell>
        </row>
        <row r="98">
          <cell r="A98">
            <v>72</v>
          </cell>
          <cell r="B98">
            <v>2005</v>
          </cell>
          <cell r="C98" t="str">
            <v>Lycée horticole</v>
          </cell>
          <cell r="D98" t="str">
            <v>Enseignement</v>
          </cell>
          <cell r="E98" t="str">
            <v>Lycée</v>
          </cell>
          <cell r="F98" t="str">
            <v xml:space="preserve">1285 av. Jules Grec </v>
          </cell>
          <cell r="G98">
            <v>6602</v>
          </cell>
          <cell r="H98" t="str">
            <v>Antibes cedex</v>
          </cell>
          <cell r="I98" t="str">
            <v>04 92 91 44 44</v>
          </cell>
          <cell r="K98" t="str">
            <v>Mme Barrale</v>
          </cell>
          <cell r="L98" t="str">
            <v>Mme Beranger</v>
          </cell>
          <cell r="M98" t="str">
            <v>] 1988 - 2000 ]</v>
          </cell>
          <cell r="N98" t="str">
            <v>gaz</v>
          </cell>
          <cell r="O98">
            <v>13248</v>
          </cell>
          <cell r="P98">
            <v>0</v>
          </cell>
          <cell r="Q98">
            <v>559</v>
          </cell>
          <cell r="R98">
            <v>0</v>
          </cell>
          <cell r="S98">
            <v>0</v>
          </cell>
          <cell r="T98">
            <v>532126</v>
          </cell>
          <cell r="U98">
            <v>43906</v>
          </cell>
          <cell r="V98">
            <v>1124609</v>
          </cell>
          <cell r="W98">
            <v>44095</v>
          </cell>
        </row>
        <row r="99">
          <cell r="A99">
            <v>73</v>
          </cell>
          <cell r="B99">
            <v>2005</v>
          </cell>
          <cell r="C99" t="str">
            <v>Albert Calmette</v>
          </cell>
          <cell r="D99" t="str">
            <v>Enseignement</v>
          </cell>
          <cell r="E99" t="str">
            <v>Lycée</v>
          </cell>
          <cell r="F99" t="str">
            <v xml:space="preserve">5 av. Maréchal Foch </v>
          </cell>
          <cell r="G99">
            <v>6050</v>
          </cell>
          <cell r="H99" t="str">
            <v>Nice</v>
          </cell>
          <cell r="I99" t="str">
            <v>04 93 13 66 00</v>
          </cell>
          <cell r="M99" t="str">
            <v>] 1974 - 1988 ]</v>
          </cell>
          <cell r="N99" t="str">
            <v>gaz</v>
          </cell>
          <cell r="O99">
            <v>4276</v>
          </cell>
          <cell r="P99">
            <v>0</v>
          </cell>
          <cell r="Q99">
            <v>1350</v>
          </cell>
          <cell r="R99">
            <v>0</v>
          </cell>
          <cell r="S99">
            <v>0</v>
          </cell>
          <cell r="T99">
            <v>436272</v>
          </cell>
          <cell r="U99">
            <v>30235</v>
          </cell>
          <cell r="V99">
            <v>918262</v>
          </cell>
          <cell r="W99">
            <v>34965</v>
          </cell>
        </row>
        <row r="100">
          <cell r="A100">
            <v>74</v>
          </cell>
          <cell r="B100">
            <v>2005</v>
          </cell>
          <cell r="C100" t="str">
            <v>Francis de Croisset</v>
          </cell>
          <cell r="D100" t="str">
            <v>Enseignement</v>
          </cell>
          <cell r="E100" t="str">
            <v>Lycée</v>
          </cell>
          <cell r="F100" t="str">
            <v xml:space="preserve">10 av. Francis de Croisset </v>
          </cell>
          <cell r="G100">
            <v>6130</v>
          </cell>
          <cell r="H100" t="str">
            <v>Grasse</v>
          </cell>
          <cell r="I100" t="str">
            <v>04 93 36 13 80</v>
          </cell>
          <cell r="K100" t="str">
            <v>Régine Meistermann</v>
          </cell>
          <cell r="L100" t="str">
            <v>Mr Seassau</v>
          </cell>
          <cell r="M100" t="str">
            <v>Après 2000</v>
          </cell>
          <cell r="N100" t="str">
            <v>gaz</v>
          </cell>
          <cell r="O100">
            <v>15142</v>
          </cell>
          <cell r="P100">
            <v>0</v>
          </cell>
          <cell r="Q100">
            <v>592</v>
          </cell>
          <cell r="R100">
            <v>0</v>
          </cell>
          <cell r="S100">
            <v>0</v>
          </cell>
          <cell r="T100">
            <v>733928</v>
          </cell>
          <cell r="U100">
            <v>58757</v>
          </cell>
          <cell r="V100">
            <v>1377253</v>
          </cell>
          <cell r="W100">
            <v>60247</v>
          </cell>
        </row>
        <row r="101">
          <cell r="A101">
            <v>75</v>
          </cell>
          <cell r="B101">
            <v>2005</v>
          </cell>
          <cell r="C101" t="str">
            <v>Alexis de Tocqueville</v>
          </cell>
          <cell r="D101" t="str">
            <v>Enseignement</v>
          </cell>
          <cell r="E101" t="str">
            <v>Lycée</v>
          </cell>
          <cell r="F101" t="str">
            <v xml:space="preserve">22 ch. de l'Orme </v>
          </cell>
          <cell r="G101">
            <v>6130</v>
          </cell>
          <cell r="H101" t="str">
            <v>Grasse</v>
          </cell>
          <cell r="I101" t="str">
            <v>04 93 09 80 92</v>
          </cell>
          <cell r="K101" t="str">
            <v>Mme Gasnot</v>
          </cell>
          <cell r="L101" t="str">
            <v>Mr Hougue</v>
          </cell>
          <cell r="M101" t="str">
            <v>] 1988 - 2000 ]</v>
          </cell>
          <cell r="N101" t="str">
            <v>gaz</v>
          </cell>
          <cell r="O101">
            <v>12493</v>
          </cell>
          <cell r="P101">
            <v>0</v>
          </cell>
          <cell r="Q101">
            <v>946</v>
          </cell>
          <cell r="R101">
            <v>0</v>
          </cell>
          <cell r="S101">
            <v>0</v>
          </cell>
          <cell r="T101">
            <v>255261</v>
          </cell>
          <cell r="U101">
            <v>28780</v>
          </cell>
          <cell r="AB101">
            <v>834127</v>
          </cell>
          <cell r="AC101">
            <v>28780</v>
          </cell>
        </row>
        <row r="102">
          <cell r="A102">
            <v>76</v>
          </cell>
          <cell r="B102">
            <v>2005</v>
          </cell>
          <cell r="C102" t="str">
            <v>Jacques Audiberty</v>
          </cell>
          <cell r="D102" t="str">
            <v>Enseignement</v>
          </cell>
          <cell r="E102" t="str">
            <v>Lycée</v>
          </cell>
          <cell r="F102" t="str">
            <v xml:space="preserve">Bd Wilson </v>
          </cell>
          <cell r="G102">
            <v>6600</v>
          </cell>
          <cell r="H102" t="str">
            <v>Antibes</v>
          </cell>
          <cell r="I102" t="str">
            <v>04 92 93 31 31</v>
          </cell>
          <cell r="M102" t="str">
            <v>Avant 1974</v>
          </cell>
          <cell r="N102" t="str">
            <v>gaz</v>
          </cell>
          <cell r="O102">
            <v>18212</v>
          </cell>
          <cell r="P102">
            <v>0</v>
          </cell>
          <cell r="Q102">
            <v>1612</v>
          </cell>
          <cell r="R102">
            <v>0</v>
          </cell>
          <cell r="S102">
            <v>0</v>
          </cell>
          <cell r="T102">
            <v>410796</v>
          </cell>
          <cell r="U102">
            <v>37001</v>
          </cell>
          <cell r="V102">
            <v>787399</v>
          </cell>
          <cell r="W102">
            <v>30564</v>
          </cell>
          <cell r="X102">
            <v>22770</v>
          </cell>
          <cell r="Y102">
            <v>31</v>
          </cell>
        </row>
        <row r="103">
          <cell r="A103">
            <v>77</v>
          </cell>
          <cell r="B103">
            <v>2005</v>
          </cell>
          <cell r="C103" t="str">
            <v>St Claude industriel</v>
          </cell>
          <cell r="D103" t="str">
            <v>Enseignement</v>
          </cell>
          <cell r="E103" t="str">
            <v>Lycée</v>
          </cell>
          <cell r="F103" t="str">
            <v xml:space="preserve">51 ch. des Capucins </v>
          </cell>
          <cell r="G103">
            <v>6130</v>
          </cell>
          <cell r="H103" t="str">
            <v>Grasse</v>
          </cell>
          <cell r="I103" t="str">
            <v>04 93 70 95 38</v>
          </cell>
          <cell r="M103" t="str">
            <v>Avant 1974</v>
          </cell>
          <cell r="N103" t="str">
            <v>gaz</v>
          </cell>
          <cell r="O103">
            <v>7815</v>
          </cell>
          <cell r="P103">
            <v>0</v>
          </cell>
          <cell r="Q103">
            <v>487</v>
          </cell>
          <cell r="R103">
            <v>0</v>
          </cell>
          <cell r="S103">
            <v>0</v>
          </cell>
          <cell r="T103">
            <v>538815</v>
          </cell>
          <cell r="U103">
            <v>51221</v>
          </cell>
          <cell r="V103">
            <v>507357</v>
          </cell>
          <cell r="W103">
            <v>20634</v>
          </cell>
          <cell r="X103">
            <v>29700</v>
          </cell>
          <cell r="Y103">
            <v>1786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6"/>
    </sheetNames>
    <sheetDataSet>
      <sheetData sheetId="0" refreshError="1">
        <row r="4">
          <cell r="A4" t="str">
            <v>#id</v>
          </cell>
          <cell r="B4" t="str">
            <v>annee</v>
          </cell>
          <cell r="C4" t="str">
            <v>batiment</v>
          </cell>
          <cell r="D4" t="str">
            <v>domaine</v>
          </cell>
          <cell r="E4" t="str">
            <v>type</v>
          </cell>
          <cell r="F4" t="str">
            <v>adresse</v>
          </cell>
          <cell r="G4" t="str">
            <v>cp</v>
          </cell>
          <cell r="H4" t="str">
            <v>ville</v>
          </cell>
          <cell r="I4" t="str">
            <v>tel</v>
          </cell>
          <cell r="J4" t="str">
            <v>fax</v>
          </cell>
          <cell r="K4" t="str">
            <v>direction</v>
          </cell>
          <cell r="L4" t="str">
            <v>gestionnaire</v>
          </cell>
          <cell r="M4" t="str">
            <v>annee constr</v>
          </cell>
          <cell r="N4" t="str">
            <v>chauffage principal</v>
          </cell>
          <cell r="O4" t="str">
            <v>surf chauffée m²</v>
          </cell>
          <cell r="P4" t="str">
            <v>surface climatisée m²</v>
          </cell>
          <cell r="Q4" t="str">
            <v>nb occupants</v>
          </cell>
          <cell r="R4" t="str">
            <v>nb_visiteurs</v>
          </cell>
          <cell r="S4" t="str">
            <v>DJU</v>
          </cell>
          <cell r="T4" t="str">
            <v>electricité KWh/an</v>
          </cell>
          <cell r="U4" t="str">
            <v>prix EUR/an</v>
          </cell>
          <cell r="V4" t="str">
            <v>gaz KWh/an</v>
          </cell>
          <cell r="W4" t="str">
            <v>prix EUR/an</v>
          </cell>
          <cell r="X4" t="str">
            <v>fioul KWh/an</v>
          </cell>
          <cell r="Y4" t="str">
            <v>prix EUR/an</v>
          </cell>
          <cell r="Z4" t="str">
            <v>propane KWh/an</v>
          </cell>
          <cell r="AA4" t="str">
            <v>prix EUR/an</v>
          </cell>
          <cell r="AB4" t="str">
            <v>chauffage urbain KWh/an</v>
          </cell>
          <cell r="AC4" t="str">
            <v>prix EUR/an</v>
          </cell>
          <cell r="AD4" t="str">
            <v>bois KWh/an</v>
          </cell>
          <cell r="AE4" t="str">
            <v>prix EUR/an</v>
          </cell>
          <cell r="AF4" t="str">
            <v>autres sources KWh/an</v>
          </cell>
          <cell r="AG4" t="str">
            <v>prix EUR/an</v>
          </cell>
        </row>
        <row r="5">
          <cell r="A5">
            <v>2</v>
          </cell>
          <cell r="B5">
            <v>2006</v>
          </cell>
          <cell r="C5" t="str">
            <v>Au Savel</v>
          </cell>
          <cell r="D5" t="str">
            <v>Santé</v>
          </cell>
          <cell r="E5" t="str">
            <v>Maison de retraite</v>
          </cell>
          <cell r="F5" t="str">
            <v xml:space="preserve">459, route de Berre </v>
          </cell>
          <cell r="G5">
            <v>6390</v>
          </cell>
          <cell r="H5" t="str">
            <v>CONTES</v>
          </cell>
          <cell r="I5" t="str">
            <v>04 93 91 66 70</v>
          </cell>
          <cell r="J5" t="str">
            <v>04 93 79 11 34</v>
          </cell>
          <cell r="K5" t="str">
            <v>M MOLFESE</v>
          </cell>
          <cell r="L5" t="str">
            <v>M MINOT</v>
          </cell>
          <cell r="M5" t="str">
            <v>Avant 1974</v>
          </cell>
          <cell r="N5" t="str">
            <v>gaz</v>
          </cell>
          <cell r="O5">
            <v>7873</v>
          </cell>
          <cell r="P5">
            <v>450</v>
          </cell>
          <cell r="Q5">
            <v>187</v>
          </cell>
          <cell r="R5">
            <v>0</v>
          </cell>
          <cell r="S5">
            <v>0</v>
          </cell>
          <cell r="T5">
            <v>554901</v>
          </cell>
          <cell r="U5">
            <v>48676</v>
          </cell>
        </row>
        <row r="6">
          <cell r="A6">
            <v>7</v>
          </cell>
          <cell r="B6">
            <v>2006</v>
          </cell>
          <cell r="C6" t="str">
            <v>Le Touzé</v>
          </cell>
          <cell r="D6" t="str">
            <v>Santé</v>
          </cell>
          <cell r="E6" t="str">
            <v>Maison de retraite</v>
          </cell>
          <cell r="F6" t="str">
            <v xml:space="preserve">Avenue de France </v>
          </cell>
          <cell r="G6">
            <v>6430</v>
          </cell>
          <cell r="H6" t="str">
            <v>LA BRIGUE</v>
          </cell>
          <cell r="I6" t="str">
            <v>04 93 04 99 50</v>
          </cell>
          <cell r="J6" t="str">
            <v>04 93 04 99 51</v>
          </cell>
          <cell r="K6" t="str">
            <v>Mme DECHAME</v>
          </cell>
          <cell r="L6" t="str">
            <v>M M'MADI</v>
          </cell>
          <cell r="M6" t="str">
            <v>] 1988 - 2000 ]</v>
          </cell>
          <cell r="N6" t="str">
            <v>propane</v>
          </cell>
          <cell r="O6">
            <v>1808</v>
          </cell>
          <cell r="P6">
            <v>0</v>
          </cell>
          <cell r="Q6">
            <v>42</v>
          </cell>
          <cell r="R6">
            <v>0</v>
          </cell>
          <cell r="S6">
            <v>0</v>
          </cell>
          <cell r="T6">
            <v>118068</v>
          </cell>
          <cell r="U6">
            <v>11795</v>
          </cell>
          <cell r="Z6">
            <v>338225</v>
          </cell>
          <cell r="AA6">
            <v>31735</v>
          </cell>
        </row>
        <row r="7">
          <cell r="A7">
            <v>8</v>
          </cell>
          <cell r="B7">
            <v>2006</v>
          </cell>
          <cell r="C7" t="str">
            <v>Cantazur</v>
          </cell>
          <cell r="D7" t="str">
            <v>Santé</v>
          </cell>
          <cell r="E7" t="str">
            <v>Maison de retraite</v>
          </cell>
          <cell r="F7" t="str">
            <v xml:space="preserve">5, ch des Marguerites </v>
          </cell>
          <cell r="G7">
            <v>6800</v>
          </cell>
          <cell r="H7" t="str">
            <v>CAGNES/MER</v>
          </cell>
          <cell r="I7" t="str">
            <v>04 92 12 69 00</v>
          </cell>
          <cell r="J7" t="str">
            <v>04 92 12 69 01</v>
          </cell>
          <cell r="K7" t="str">
            <v>M Akermann</v>
          </cell>
          <cell r="L7" t="str">
            <v>M BRAMI</v>
          </cell>
          <cell r="M7" t="str">
            <v>] 1988 - 2000 ]</v>
          </cell>
          <cell r="N7" t="str">
            <v>gaz</v>
          </cell>
          <cell r="O7">
            <v>6500</v>
          </cell>
          <cell r="P7">
            <v>0</v>
          </cell>
          <cell r="Q7">
            <v>83</v>
          </cell>
          <cell r="R7">
            <v>0</v>
          </cell>
          <cell r="S7">
            <v>0</v>
          </cell>
          <cell r="T7">
            <v>271889</v>
          </cell>
          <cell r="U7">
            <v>23854</v>
          </cell>
        </row>
        <row r="8">
          <cell r="A8">
            <v>10</v>
          </cell>
          <cell r="B8">
            <v>2006</v>
          </cell>
          <cell r="C8" t="str">
            <v>Centre Long Séjour</v>
          </cell>
          <cell r="D8" t="str">
            <v>Santé</v>
          </cell>
          <cell r="E8" t="str">
            <v>Maison de retraite</v>
          </cell>
          <cell r="F8" t="str">
            <v xml:space="preserve">Place St ROCH </v>
          </cell>
          <cell r="G8">
            <v>6227</v>
          </cell>
          <cell r="H8" t="str">
            <v>VALLAURIS</v>
          </cell>
          <cell r="I8" t="str">
            <v>04 93 64 72 00</v>
          </cell>
          <cell r="J8" t="str">
            <v>04 93 64 72 01</v>
          </cell>
          <cell r="K8" t="str">
            <v>M DELANGRE</v>
          </cell>
          <cell r="L8" t="str">
            <v>M SARFATI</v>
          </cell>
          <cell r="M8" t="str">
            <v>Avant 1974</v>
          </cell>
          <cell r="N8" t="str">
            <v>gaz</v>
          </cell>
          <cell r="O8">
            <v>12000</v>
          </cell>
          <cell r="P8">
            <v>1000</v>
          </cell>
          <cell r="Q8">
            <v>233</v>
          </cell>
          <cell r="R8">
            <v>30</v>
          </cell>
          <cell r="S8">
            <v>0</v>
          </cell>
          <cell r="T8">
            <v>801633</v>
          </cell>
          <cell r="U8">
            <v>61066</v>
          </cell>
          <cell r="V8">
            <v>1281579</v>
          </cell>
          <cell r="W8">
            <v>56113</v>
          </cell>
        </row>
        <row r="9">
          <cell r="A9">
            <v>15</v>
          </cell>
          <cell r="B9">
            <v>2006</v>
          </cell>
          <cell r="C9" t="str">
            <v>Sainte Croix</v>
          </cell>
          <cell r="D9" t="str">
            <v>Santé</v>
          </cell>
          <cell r="E9" t="str">
            <v>Maison de retraite</v>
          </cell>
          <cell r="F9" t="str">
            <v xml:space="preserve">le pivol </v>
          </cell>
          <cell r="G9">
            <v>6450</v>
          </cell>
          <cell r="H9" t="str">
            <v>LANTOSQUE</v>
          </cell>
          <cell r="I9" t="str">
            <v>04 93 03 00 32</v>
          </cell>
          <cell r="J9" t="str">
            <v>04 93 03 62 00</v>
          </cell>
          <cell r="K9" t="str">
            <v>M ANCOLIO pr quanti, Mme GUIGO pr prix</v>
          </cell>
          <cell r="L9" t="str">
            <v>Mme CRUCIANI</v>
          </cell>
          <cell r="M9" t="str">
            <v>] 1974 - 1988 ]</v>
          </cell>
          <cell r="N9" t="str">
            <v>fioul</v>
          </cell>
          <cell r="O9">
            <v>1148</v>
          </cell>
          <cell r="P9">
            <v>0</v>
          </cell>
          <cell r="Q9">
            <v>40</v>
          </cell>
          <cell r="R9">
            <v>20</v>
          </cell>
          <cell r="S9">
            <v>0</v>
          </cell>
          <cell r="T9">
            <v>121698</v>
          </cell>
          <cell r="U9">
            <v>12200</v>
          </cell>
          <cell r="X9">
            <v>283140</v>
          </cell>
          <cell r="Y9">
            <v>19276</v>
          </cell>
        </row>
        <row r="10">
          <cell r="A10">
            <v>16</v>
          </cell>
          <cell r="B10">
            <v>2006</v>
          </cell>
          <cell r="C10" t="str">
            <v>Le temps des Cerises</v>
          </cell>
          <cell r="D10" t="str">
            <v>Santé</v>
          </cell>
          <cell r="E10" t="str">
            <v>Maison de retraite</v>
          </cell>
          <cell r="F10" t="str">
            <v xml:space="preserve">Quartier St Joseph </v>
          </cell>
          <cell r="G10">
            <v>6540</v>
          </cell>
          <cell r="H10" t="str">
            <v>SAORGE</v>
          </cell>
          <cell r="I10" t="str">
            <v>04 93 04 54 60</v>
          </cell>
          <cell r="K10" t="str">
            <v>Mme REY</v>
          </cell>
          <cell r="L10" t="str">
            <v>M M'MADI</v>
          </cell>
          <cell r="M10" t="str">
            <v>] 1988 - 2000 ]</v>
          </cell>
          <cell r="N10" t="str">
            <v>fioul</v>
          </cell>
          <cell r="O10">
            <v>3100</v>
          </cell>
          <cell r="P10">
            <v>150</v>
          </cell>
          <cell r="Q10">
            <v>60</v>
          </cell>
          <cell r="R10">
            <v>25</v>
          </cell>
          <cell r="S10">
            <v>0</v>
          </cell>
          <cell r="T10">
            <v>213015</v>
          </cell>
          <cell r="U10">
            <v>14013</v>
          </cell>
          <cell r="X10">
            <v>391050</v>
          </cell>
          <cell r="Y10">
            <v>25816</v>
          </cell>
        </row>
        <row r="11">
          <cell r="A11">
            <v>25</v>
          </cell>
          <cell r="B11">
            <v>2006</v>
          </cell>
          <cell r="C11" t="str">
            <v>LA SOFIETA</v>
          </cell>
          <cell r="D11" t="str">
            <v>Santé</v>
          </cell>
          <cell r="E11" t="str">
            <v>Maison de retraite</v>
          </cell>
          <cell r="F11" t="str">
            <v xml:space="preserve">Bd Edouard VII </v>
          </cell>
          <cell r="G11">
            <v>6230</v>
          </cell>
          <cell r="H11" t="str">
            <v>VILLEFRANCHE/MER</v>
          </cell>
          <cell r="I11" t="str">
            <v>04 93 01 17 00</v>
          </cell>
          <cell r="J11" t="str">
            <v>04 93 01 33 48</v>
          </cell>
          <cell r="K11" t="str">
            <v>Mme Mirela</v>
          </cell>
          <cell r="L11" t="str">
            <v>M ELDERT</v>
          </cell>
          <cell r="M11" t="str">
            <v>] 1988 - 2000 ]</v>
          </cell>
          <cell r="N11" t="str">
            <v>gaz</v>
          </cell>
          <cell r="O11">
            <v>5194</v>
          </cell>
          <cell r="P11">
            <v>150</v>
          </cell>
          <cell r="Q11">
            <v>121</v>
          </cell>
          <cell r="R11">
            <v>15</v>
          </cell>
          <cell r="S11">
            <v>0</v>
          </cell>
          <cell r="T11">
            <v>665869</v>
          </cell>
          <cell r="U11">
            <v>54161</v>
          </cell>
        </row>
        <row r="12">
          <cell r="A12">
            <v>26</v>
          </cell>
          <cell r="B12">
            <v>2006</v>
          </cell>
          <cell r="C12" t="str">
            <v>L'ESCALINADA</v>
          </cell>
          <cell r="D12" t="str">
            <v>Santé</v>
          </cell>
          <cell r="E12" t="str">
            <v>Maison de retraite</v>
          </cell>
          <cell r="F12" t="str">
            <v xml:space="preserve">23 av Victor Cauvin </v>
          </cell>
          <cell r="G12">
            <v>6230</v>
          </cell>
          <cell r="H12" t="str">
            <v>VILLEFRANCHE/MER</v>
          </cell>
          <cell r="I12" t="str">
            <v>04 93 01 17 00</v>
          </cell>
          <cell r="J12" t="str">
            <v>04 93 01 33 48</v>
          </cell>
          <cell r="K12" t="str">
            <v>Mme Mirela</v>
          </cell>
          <cell r="L12" t="str">
            <v>M ELDERT</v>
          </cell>
          <cell r="M12" t="str">
            <v>Avant 1974</v>
          </cell>
          <cell r="N12" t="str">
            <v>gaz</v>
          </cell>
          <cell r="O12">
            <v>3436</v>
          </cell>
          <cell r="P12">
            <v>100</v>
          </cell>
          <cell r="Q12">
            <v>104</v>
          </cell>
          <cell r="R12">
            <v>15</v>
          </cell>
          <cell r="S12">
            <v>0</v>
          </cell>
          <cell r="T12">
            <v>298267</v>
          </cell>
          <cell r="U12">
            <v>26707</v>
          </cell>
        </row>
        <row r="13">
          <cell r="A13">
            <v>12</v>
          </cell>
          <cell r="B13">
            <v>2006</v>
          </cell>
          <cell r="C13" t="str">
            <v>La Roudoule</v>
          </cell>
          <cell r="D13" t="str">
            <v>Santé</v>
          </cell>
          <cell r="E13" t="str">
            <v>Hôpital</v>
          </cell>
          <cell r="F13" t="str">
            <v xml:space="preserve">quartier de la condamine </v>
          </cell>
          <cell r="G13">
            <v>6260</v>
          </cell>
          <cell r="H13" t="str">
            <v>PUGET-THENIERS</v>
          </cell>
          <cell r="I13" t="str">
            <v>04 93 05 32 76</v>
          </cell>
          <cell r="J13" t="str">
            <v>04 93 05 00 44</v>
          </cell>
          <cell r="K13" t="str">
            <v>Mme ALBANO</v>
          </cell>
          <cell r="L13" t="str">
            <v>M Pinson Jean-Christophe</v>
          </cell>
          <cell r="M13" t="str">
            <v>Avant 1974</v>
          </cell>
          <cell r="N13" t="str">
            <v>fioul</v>
          </cell>
          <cell r="O13">
            <v>9360</v>
          </cell>
          <cell r="P13">
            <v>147</v>
          </cell>
          <cell r="Q13">
            <v>170</v>
          </cell>
          <cell r="R13">
            <v>0</v>
          </cell>
          <cell r="S13">
            <v>0</v>
          </cell>
          <cell r="T13">
            <v>693130</v>
          </cell>
          <cell r="U13">
            <v>54922</v>
          </cell>
          <cell r="X13">
            <v>4192650</v>
          </cell>
          <cell r="Y13">
            <v>96535</v>
          </cell>
        </row>
        <row r="14">
          <cell r="A14">
            <v>18</v>
          </cell>
          <cell r="B14">
            <v>2006</v>
          </cell>
          <cell r="C14" t="str">
            <v>St MAUR</v>
          </cell>
          <cell r="D14" t="str">
            <v>Santé</v>
          </cell>
          <cell r="E14" t="str">
            <v>Hôpital</v>
          </cell>
          <cell r="F14" t="str">
            <v xml:space="preserve">3 rue DROITE </v>
          </cell>
          <cell r="G14">
            <v>6660</v>
          </cell>
          <cell r="H14" t="str">
            <v>St ETIENNE DE TINEE</v>
          </cell>
          <cell r="I14" t="str">
            <v>04 93 23 28 28</v>
          </cell>
          <cell r="J14" t="str">
            <v>04 93 23 28 20</v>
          </cell>
          <cell r="K14" t="str">
            <v>M RAPUC</v>
          </cell>
          <cell r="L14" t="str">
            <v>M NAASZ</v>
          </cell>
          <cell r="M14" t="str">
            <v>Avant 1974</v>
          </cell>
          <cell r="N14" t="str">
            <v>fioul</v>
          </cell>
          <cell r="O14">
            <v>2750</v>
          </cell>
          <cell r="P14">
            <v>0</v>
          </cell>
          <cell r="Q14">
            <v>80</v>
          </cell>
          <cell r="R14">
            <v>0</v>
          </cell>
          <cell r="S14">
            <v>0</v>
          </cell>
          <cell r="T14">
            <v>205357</v>
          </cell>
          <cell r="U14">
            <v>19508</v>
          </cell>
          <cell r="X14">
            <v>567270</v>
          </cell>
          <cell r="Y14">
            <v>37823</v>
          </cell>
          <cell r="Z14">
            <v>38700</v>
          </cell>
          <cell r="AA14">
            <v>3815</v>
          </cell>
        </row>
        <row r="15">
          <cell r="A15">
            <v>19</v>
          </cell>
          <cell r="B15">
            <v>2006</v>
          </cell>
          <cell r="C15" t="str">
            <v>St LAZARE</v>
          </cell>
          <cell r="D15" t="str">
            <v>Santé</v>
          </cell>
          <cell r="E15" t="str">
            <v>Hôpital</v>
          </cell>
          <cell r="F15" t="str">
            <v xml:space="preserve">Quartier Speggi </v>
          </cell>
          <cell r="G15">
            <v>6430</v>
          </cell>
          <cell r="H15" t="str">
            <v>TENDE</v>
          </cell>
          <cell r="I15" t="str">
            <v>04 93 04 62 27</v>
          </cell>
          <cell r="J15" t="str">
            <v>04 93 04 87 87</v>
          </cell>
          <cell r="K15" t="str">
            <v>M REYNAUD</v>
          </cell>
          <cell r="L15" t="str">
            <v>Mme FOURNEL</v>
          </cell>
          <cell r="M15" t="str">
            <v>] 1988 - 2000 ]</v>
          </cell>
          <cell r="N15" t="str">
            <v>electricité</v>
          </cell>
          <cell r="O15">
            <v>4180</v>
          </cell>
          <cell r="P15">
            <v>0</v>
          </cell>
          <cell r="Q15">
            <v>78</v>
          </cell>
          <cell r="R15">
            <v>0</v>
          </cell>
          <cell r="S15">
            <v>0</v>
          </cell>
          <cell r="T15">
            <v>350811</v>
          </cell>
          <cell r="U15">
            <v>0</v>
          </cell>
          <cell r="X15">
            <v>49500</v>
          </cell>
          <cell r="Y15">
            <v>3321</v>
          </cell>
          <cell r="Z15">
            <v>41216</v>
          </cell>
          <cell r="AA15">
            <v>3739</v>
          </cell>
        </row>
        <row r="16">
          <cell r="A16">
            <v>5</v>
          </cell>
          <cell r="B16">
            <v>2006</v>
          </cell>
          <cell r="C16" t="str">
            <v>CH Cannes</v>
          </cell>
          <cell r="D16" t="str">
            <v>Santé</v>
          </cell>
          <cell r="E16" t="str">
            <v>Centre hospitalier</v>
          </cell>
          <cell r="F16" t="str">
            <v xml:space="preserve">15 avenue des BROUSSAILLES </v>
          </cell>
          <cell r="G16">
            <v>6401</v>
          </cell>
          <cell r="H16" t="str">
            <v>CANNES</v>
          </cell>
          <cell r="I16" t="str">
            <v>04 93 69 70 22</v>
          </cell>
          <cell r="J16" t="str">
            <v>04 93 69 75 92</v>
          </cell>
          <cell r="K16" t="str">
            <v>M TORRES</v>
          </cell>
          <cell r="L16" t="str">
            <v>M ARNAUD</v>
          </cell>
          <cell r="M16" t="str">
            <v>Avant 1974</v>
          </cell>
          <cell r="N16" t="str">
            <v>gaz</v>
          </cell>
          <cell r="O16">
            <v>47860</v>
          </cell>
          <cell r="P16">
            <v>6750</v>
          </cell>
          <cell r="Q16">
            <v>800</v>
          </cell>
          <cell r="R16">
            <v>0</v>
          </cell>
          <cell r="S16">
            <v>0</v>
          </cell>
          <cell r="T16">
            <v>4517186</v>
          </cell>
          <cell r="U16">
            <v>396070</v>
          </cell>
          <cell r="V16">
            <v>6618600</v>
          </cell>
          <cell r="W16">
            <v>495300</v>
          </cell>
        </row>
        <row r="17">
          <cell r="A17">
            <v>20</v>
          </cell>
          <cell r="B17">
            <v>2006</v>
          </cell>
          <cell r="C17" t="str">
            <v>CIMIEZ</v>
          </cell>
          <cell r="D17" t="str">
            <v>Santé</v>
          </cell>
          <cell r="E17" t="str">
            <v>Centre hospitalier</v>
          </cell>
          <cell r="F17" t="str">
            <v xml:space="preserve">Avenue Reine Victoria </v>
          </cell>
          <cell r="G17">
            <v>6003</v>
          </cell>
          <cell r="H17" t="str">
            <v>NICE</v>
          </cell>
          <cell r="I17" t="str">
            <v>04 92 03 45 53</v>
          </cell>
          <cell r="J17" t="str">
            <v>04 92 03 45 56</v>
          </cell>
          <cell r="K17" t="str">
            <v>M WAUTHY</v>
          </cell>
          <cell r="L17" t="str">
            <v>Mme VERLAQUE</v>
          </cell>
          <cell r="M17" t="str">
            <v>Avant 1974</v>
          </cell>
          <cell r="N17" t="str">
            <v>gaz</v>
          </cell>
          <cell r="O17">
            <v>25824</v>
          </cell>
          <cell r="P17">
            <v>8200</v>
          </cell>
          <cell r="Q17">
            <v>300</v>
          </cell>
          <cell r="R17">
            <v>0</v>
          </cell>
          <cell r="S17">
            <v>0</v>
          </cell>
          <cell r="T17">
            <v>2333046</v>
          </cell>
          <cell r="U17">
            <v>115226</v>
          </cell>
          <cell r="V17">
            <v>3103955</v>
          </cell>
          <cell r="W17">
            <v>131685</v>
          </cell>
        </row>
        <row r="18">
          <cell r="A18">
            <v>21</v>
          </cell>
          <cell r="B18">
            <v>2006</v>
          </cell>
          <cell r="C18" t="str">
            <v>PASTEUR</v>
          </cell>
          <cell r="D18" t="str">
            <v>Santé</v>
          </cell>
          <cell r="E18" t="str">
            <v>Centre hospitalier</v>
          </cell>
          <cell r="F18" t="str">
            <v xml:space="preserve">30 av Voie Romaine </v>
          </cell>
          <cell r="G18">
            <v>6000</v>
          </cell>
          <cell r="H18" t="str">
            <v>NICE</v>
          </cell>
          <cell r="I18" t="str">
            <v>04 92 03 43 11</v>
          </cell>
          <cell r="J18" t="str">
            <v>04 92 03 43 13</v>
          </cell>
          <cell r="K18" t="str">
            <v>M LECOQ</v>
          </cell>
          <cell r="L18" t="str">
            <v>Melle BAUD</v>
          </cell>
          <cell r="M18" t="str">
            <v>Avant 1974</v>
          </cell>
          <cell r="N18" t="str">
            <v>chauffage urbain</v>
          </cell>
          <cell r="O18">
            <v>70102</v>
          </cell>
          <cell r="P18">
            <v>30000</v>
          </cell>
          <cell r="Q18">
            <v>546</v>
          </cell>
          <cell r="R18">
            <v>0</v>
          </cell>
          <cell r="S18">
            <v>0</v>
          </cell>
          <cell r="T18">
            <v>6916045</v>
          </cell>
          <cell r="U18">
            <v>418218</v>
          </cell>
          <cell r="AB18">
            <v>10436290</v>
          </cell>
          <cell r="AC18">
            <v>442754</v>
          </cell>
        </row>
        <row r="19">
          <cell r="A19">
            <v>22</v>
          </cell>
          <cell r="B19">
            <v>2006</v>
          </cell>
          <cell r="C19" t="str">
            <v>St ROCH</v>
          </cell>
          <cell r="D19" t="str">
            <v>Santé</v>
          </cell>
          <cell r="E19" t="str">
            <v>Centre hospitalier</v>
          </cell>
          <cell r="F19" t="str">
            <v xml:space="preserve">5 rue DEVOLUY </v>
          </cell>
          <cell r="G19">
            <v>6000</v>
          </cell>
          <cell r="H19" t="str">
            <v>NICE</v>
          </cell>
          <cell r="I19" t="str">
            <v>04 92 03 43 11</v>
          </cell>
          <cell r="J19" t="str">
            <v>04 92 03 43 13</v>
          </cell>
          <cell r="K19" t="str">
            <v>M LECOQ</v>
          </cell>
          <cell r="L19" t="str">
            <v>M BAUD</v>
          </cell>
          <cell r="M19" t="str">
            <v>Avant 1974</v>
          </cell>
          <cell r="N19" t="str">
            <v>gaz</v>
          </cell>
          <cell r="O19">
            <v>34215</v>
          </cell>
          <cell r="P19">
            <v>15000</v>
          </cell>
          <cell r="Q19">
            <v>169</v>
          </cell>
          <cell r="R19">
            <v>0</v>
          </cell>
          <cell r="S19">
            <v>0</v>
          </cell>
          <cell r="T19">
            <v>5645046</v>
          </cell>
          <cell r="U19">
            <v>336214</v>
          </cell>
          <cell r="V19">
            <v>3097822</v>
          </cell>
          <cell r="W19">
            <v>130273</v>
          </cell>
        </row>
        <row r="20">
          <cell r="A20">
            <v>23</v>
          </cell>
          <cell r="B20">
            <v>2006</v>
          </cell>
          <cell r="C20" t="str">
            <v>ARCHET 1 &amp; 2</v>
          </cell>
          <cell r="D20" t="str">
            <v>Santé</v>
          </cell>
          <cell r="E20" t="str">
            <v>Centre hospitalier</v>
          </cell>
          <cell r="F20" t="str">
            <v xml:space="preserve">151 route St Antoine de Ginestière </v>
          </cell>
          <cell r="G20">
            <v>6200</v>
          </cell>
          <cell r="H20" t="str">
            <v>NICE</v>
          </cell>
          <cell r="I20" t="str">
            <v>04 92 03 45 53</v>
          </cell>
          <cell r="J20" t="str">
            <v>04 92 03 45 56</v>
          </cell>
          <cell r="K20" t="str">
            <v>M. WAUTHY</v>
          </cell>
          <cell r="L20" t="str">
            <v>M BENMANSOUR</v>
          </cell>
          <cell r="M20" t="str">
            <v>] 1974 - 1988 ]</v>
          </cell>
          <cell r="N20" t="str">
            <v>gaz</v>
          </cell>
          <cell r="O20">
            <v>75533</v>
          </cell>
          <cell r="P20">
            <v>60000</v>
          </cell>
          <cell r="Q20">
            <v>684</v>
          </cell>
          <cell r="R20">
            <v>0</v>
          </cell>
          <cell r="S20">
            <v>0</v>
          </cell>
          <cell r="T20">
            <v>17846686</v>
          </cell>
          <cell r="U20">
            <v>824192</v>
          </cell>
          <cell r="V20">
            <v>8231379</v>
          </cell>
          <cell r="W20">
            <v>347643</v>
          </cell>
        </row>
        <row r="21">
          <cell r="A21">
            <v>27</v>
          </cell>
          <cell r="B21">
            <v>2006</v>
          </cell>
          <cell r="C21" t="str">
            <v>CH Grasse</v>
          </cell>
          <cell r="D21" t="str">
            <v>Santé</v>
          </cell>
          <cell r="E21" t="str">
            <v>Centre hospitalier</v>
          </cell>
          <cell r="F21" t="str">
            <v xml:space="preserve">Chemin de Clavary </v>
          </cell>
          <cell r="G21">
            <v>6135</v>
          </cell>
          <cell r="H21" t="str">
            <v>GRASSE</v>
          </cell>
          <cell r="I21" t="str">
            <v>04 93 09 55 55</v>
          </cell>
          <cell r="J21" t="str">
            <v>04 93 09 52 47</v>
          </cell>
          <cell r="K21" t="str">
            <v>Mme BRIKI</v>
          </cell>
          <cell r="L21" t="str">
            <v>Mme LOUIS</v>
          </cell>
          <cell r="M21" t="str">
            <v>] 1974 - 1988 ]</v>
          </cell>
          <cell r="N21" t="str">
            <v>gaz</v>
          </cell>
          <cell r="O21">
            <v>45140</v>
          </cell>
          <cell r="P21">
            <v>36742</v>
          </cell>
          <cell r="Q21">
            <v>280</v>
          </cell>
          <cell r="R21">
            <v>0</v>
          </cell>
          <cell r="S21">
            <v>0</v>
          </cell>
          <cell r="T21">
            <v>4679615</v>
          </cell>
          <cell r="U21">
            <v>216478</v>
          </cell>
          <cell r="X21">
            <v>786060</v>
          </cell>
          <cell r="Y21">
            <v>43148</v>
          </cell>
        </row>
        <row r="22">
          <cell r="A22">
            <v>28</v>
          </cell>
          <cell r="B22">
            <v>2006</v>
          </cell>
          <cell r="C22" t="str">
            <v>Tribunal de Grande Instance</v>
          </cell>
          <cell r="D22" t="str">
            <v>Bureaux</v>
          </cell>
          <cell r="E22" t="str">
            <v>Etat</v>
          </cell>
          <cell r="F22" t="str">
            <v xml:space="preserve">Place du Palais </v>
          </cell>
          <cell r="G22">
            <v>6000</v>
          </cell>
          <cell r="H22" t="str">
            <v>NICE</v>
          </cell>
          <cell r="I22" t="str">
            <v>04 92 17 72 17</v>
          </cell>
          <cell r="J22" t="str">
            <v>04 92 17 70 05</v>
          </cell>
          <cell r="K22" t="str">
            <v>Mme BOURGEOIS</v>
          </cell>
          <cell r="L22" t="str">
            <v>M EXPERT</v>
          </cell>
          <cell r="M22" t="str">
            <v>Avant 1974</v>
          </cell>
          <cell r="N22" t="str">
            <v>gaz</v>
          </cell>
          <cell r="O22">
            <v>10450</v>
          </cell>
          <cell r="P22">
            <v>10450</v>
          </cell>
          <cell r="Q22">
            <v>176</v>
          </cell>
          <cell r="R22">
            <v>300</v>
          </cell>
          <cell r="S22">
            <v>0</v>
          </cell>
          <cell r="T22">
            <v>930205</v>
          </cell>
          <cell r="U22">
            <v>61114</v>
          </cell>
          <cell r="V22">
            <v>439629</v>
          </cell>
          <cell r="W22">
            <v>18713</v>
          </cell>
        </row>
        <row r="23">
          <cell r="A23">
            <v>29</v>
          </cell>
          <cell r="B23">
            <v>2006</v>
          </cell>
          <cell r="C23" t="str">
            <v>Tribunal d'Instance, Palais Rusca</v>
          </cell>
          <cell r="D23" t="str">
            <v>Bureaux</v>
          </cell>
          <cell r="E23" t="str">
            <v>Etat</v>
          </cell>
          <cell r="F23" t="str">
            <v xml:space="preserve">Place du Palais </v>
          </cell>
          <cell r="G23">
            <v>6000</v>
          </cell>
          <cell r="H23" t="str">
            <v>NICE</v>
          </cell>
          <cell r="I23" t="str">
            <v>04 92 17 72 17</v>
          </cell>
          <cell r="J23" t="str">
            <v>04 92 17 70 05</v>
          </cell>
          <cell r="K23" t="str">
            <v>Mme BOURGEOIS</v>
          </cell>
          <cell r="L23" t="str">
            <v>M EXPERT</v>
          </cell>
          <cell r="M23" t="str">
            <v>Avant 1974</v>
          </cell>
          <cell r="N23" t="str">
            <v>gaz</v>
          </cell>
          <cell r="O23">
            <v>4000</v>
          </cell>
          <cell r="P23">
            <v>4000</v>
          </cell>
          <cell r="Q23">
            <v>50</v>
          </cell>
          <cell r="R23">
            <v>200</v>
          </cell>
          <cell r="S23">
            <v>0</v>
          </cell>
          <cell r="T23">
            <v>408088</v>
          </cell>
          <cell r="U23">
            <v>29071</v>
          </cell>
          <cell r="V23">
            <v>220804</v>
          </cell>
          <cell r="W23">
            <v>10246</v>
          </cell>
        </row>
        <row r="24">
          <cell r="A24">
            <v>30</v>
          </cell>
          <cell r="B24">
            <v>2006</v>
          </cell>
          <cell r="C24" t="str">
            <v>Palais de Justice de GRASSE</v>
          </cell>
          <cell r="D24" t="str">
            <v>Bureaux</v>
          </cell>
          <cell r="E24" t="str">
            <v>Etat</v>
          </cell>
          <cell r="F24" t="str">
            <v>37 av SEMARD BP71029</v>
          </cell>
          <cell r="G24">
            <v>6133</v>
          </cell>
          <cell r="H24" t="str">
            <v>GRASSE cedex</v>
          </cell>
          <cell r="I24" t="str">
            <v>04 92 60 71 70</v>
          </cell>
          <cell r="L24" t="str">
            <v>M PROT</v>
          </cell>
          <cell r="M24" t="str">
            <v>] 1988 - 2000 ]</v>
          </cell>
          <cell r="N24" t="str">
            <v>gaz</v>
          </cell>
          <cell r="O24">
            <v>8500</v>
          </cell>
          <cell r="P24">
            <v>6600</v>
          </cell>
          <cell r="Q24">
            <v>226</v>
          </cell>
          <cell r="R24">
            <v>300</v>
          </cell>
          <cell r="S24">
            <v>0</v>
          </cell>
          <cell r="T24">
            <v>1313362</v>
          </cell>
          <cell r="U24">
            <v>106844</v>
          </cell>
        </row>
        <row r="25">
          <cell r="A25">
            <v>48</v>
          </cell>
          <cell r="B25">
            <v>2006</v>
          </cell>
          <cell r="C25" t="str">
            <v>Service fiscaux, DURANTE NICE</v>
          </cell>
          <cell r="D25" t="str">
            <v>Bureaux</v>
          </cell>
          <cell r="E25" t="str">
            <v>Etat</v>
          </cell>
          <cell r="F25" t="str">
            <v xml:space="preserve">3 - 5 Av DURANTE </v>
          </cell>
          <cell r="G25">
            <v>6046</v>
          </cell>
          <cell r="H25" t="str">
            <v>NICE</v>
          </cell>
          <cell r="I25" t="str">
            <v>04 93 16 63 29</v>
          </cell>
          <cell r="J25" t="str">
            <v>04 93 16 62 64</v>
          </cell>
          <cell r="K25" t="str">
            <v>M LAVIE-DERANDE</v>
          </cell>
          <cell r="L25" t="str">
            <v>M BERTIN</v>
          </cell>
          <cell r="M25" t="str">
            <v>Avant 1974</v>
          </cell>
          <cell r="N25" t="str">
            <v>gaz</v>
          </cell>
          <cell r="O25">
            <v>4854</v>
          </cell>
          <cell r="P25">
            <v>0</v>
          </cell>
          <cell r="Q25">
            <v>208</v>
          </cell>
          <cell r="R25">
            <v>0</v>
          </cell>
          <cell r="S25">
            <v>0</v>
          </cell>
          <cell r="T25">
            <v>152983</v>
          </cell>
          <cell r="U25">
            <v>15611</v>
          </cell>
        </row>
        <row r="26">
          <cell r="A26">
            <v>49</v>
          </cell>
          <cell r="B26">
            <v>2006</v>
          </cell>
          <cell r="C26" t="str">
            <v>Service fiscaux, ANTIBES Colle</v>
          </cell>
          <cell r="D26" t="str">
            <v>Bureaux</v>
          </cell>
          <cell r="E26" t="str">
            <v>Etat</v>
          </cell>
          <cell r="F26" t="str">
            <v xml:space="preserve">40 Chemin de la Colle </v>
          </cell>
          <cell r="G26">
            <v>6600</v>
          </cell>
          <cell r="H26" t="str">
            <v>ANTIBES</v>
          </cell>
          <cell r="I26" t="str">
            <v>04 93 16 63 29</v>
          </cell>
          <cell r="J26" t="str">
            <v>04 93 16 62 64</v>
          </cell>
          <cell r="K26" t="str">
            <v>M LAVIE-DERANDE</v>
          </cell>
          <cell r="L26" t="str">
            <v>M BERTIN</v>
          </cell>
          <cell r="M26" t="str">
            <v>] 1988 - 2000 ]</v>
          </cell>
          <cell r="N26" t="str">
            <v>gaz</v>
          </cell>
          <cell r="O26">
            <v>5139</v>
          </cell>
          <cell r="P26">
            <v>0</v>
          </cell>
          <cell r="Q26">
            <v>173</v>
          </cell>
          <cell r="R26">
            <v>0</v>
          </cell>
          <cell r="S26">
            <v>0</v>
          </cell>
          <cell r="T26">
            <v>439618</v>
          </cell>
          <cell r="U26">
            <v>35056</v>
          </cell>
        </row>
        <row r="27">
          <cell r="A27">
            <v>50</v>
          </cell>
          <cell r="B27">
            <v>2006</v>
          </cell>
          <cell r="C27" t="str">
            <v>Service fiscaux, CAGNES Paris</v>
          </cell>
          <cell r="D27" t="str">
            <v>Bureaux</v>
          </cell>
          <cell r="E27" t="str">
            <v>Etat</v>
          </cell>
          <cell r="F27" t="str">
            <v xml:space="preserve">Rue de Paris </v>
          </cell>
          <cell r="G27">
            <v>6800</v>
          </cell>
          <cell r="H27" t="str">
            <v>CAGNES/MER</v>
          </cell>
          <cell r="I27" t="str">
            <v>04 93 16 62 95?</v>
          </cell>
          <cell r="J27" t="str">
            <v>04 93 16 63 29</v>
          </cell>
          <cell r="K27" t="str">
            <v>M LAVIE-DERANDE</v>
          </cell>
          <cell r="L27" t="str">
            <v>M  BERTIN</v>
          </cell>
          <cell r="M27" t="str">
            <v>] 1974 - 1988 ]</v>
          </cell>
          <cell r="N27" t="str">
            <v>gaz</v>
          </cell>
          <cell r="O27">
            <v>1863</v>
          </cell>
          <cell r="P27">
            <v>1863</v>
          </cell>
          <cell r="Q27">
            <v>72</v>
          </cell>
          <cell r="R27">
            <v>0</v>
          </cell>
          <cell r="S27">
            <v>0</v>
          </cell>
          <cell r="T27">
            <v>170140</v>
          </cell>
          <cell r="U27">
            <v>14786</v>
          </cell>
        </row>
        <row r="28">
          <cell r="A28">
            <v>51</v>
          </cell>
          <cell r="B28">
            <v>2006</v>
          </cell>
          <cell r="C28" t="str">
            <v>Service fiscaux, Cannes leader</v>
          </cell>
          <cell r="D28" t="str">
            <v>Bureaux</v>
          </cell>
          <cell r="E28" t="str">
            <v>Etat</v>
          </cell>
          <cell r="F28" t="str">
            <v xml:space="preserve">16 bd Leader </v>
          </cell>
          <cell r="G28">
            <v>6150</v>
          </cell>
          <cell r="H28" t="str">
            <v>Cannes</v>
          </cell>
          <cell r="I28" t="str">
            <v>04 93 16 63 29</v>
          </cell>
          <cell r="J28" t="str">
            <v>04 93 16 62 64</v>
          </cell>
          <cell r="K28" t="str">
            <v>M LAVIE-DERANDE</v>
          </cell>
          <cell r="L28" t="str">
            <v>M  BERTIN</v>
          </cell>
          <cell r="M28" t="str">
            <v>Avant 1974</v>
          </cell>
          <cell r="N28" t="str">
            <v>gaz</v>
          </cell>
          <cell r="O28">
            <v>3846</v>
          </cell>
          <cell r="P28">
            <v>3846</v>
          </cell>
          <cell r="Q28">
            <v>163</v>
          </cell>
          <cell r="R28">
            <v>0</v>
          </cell>
          <cell r="S28">
            <v>0</v>
          </cell>
          <cell r="T28">
            <v>369662</v>
          </cell>
          <cell r="U28">
            <v>26661</v>
          </cell>
        </row>
        <row r="29">
          <cell r="A29">
            <v>52</v>
          </cell>
          <cell r="B29">
            <v>2006</v>
          </cell>
          <cell r="C29" t="str">
            <v>Service fiscaux, Grasse St Marc</v>
          </cell>
          <cell r="D29" t="str">
            <v>Bureaux</v>
          </cell>
          <cell r="E29" t="str">
            <v>Etat</v>
          </cell>
          <cell r="F29" t="str">
            <v xml:space="preserve">29 Traverse de la Paoute Quartier St MARC </v>
          </cell>
          <cell r="G29">
            <v>6130</v>
          </cell>
          <cell r="H29" t="str">
            <v>GRASSE</v>
          </cell>
          <cell r="I29" t="str">
            <v>04 93 16 63 29</v>
          </cell>
          <cell r="J29" t="str">
            <v>04 93 16 62 64</v>
          </cell>
          <cell r="K29" t="str">
            <v>M LAVIE-DERANDE</v>
          </cell>
          <cell r="L29" t="str">
            <v>M  BERTIN</v>
          </cell>
          <cell r="M29" t="str">
            <v>Avant 1974</v>
          </cell>
          <cell r="N29" t="str">
            <v>gaz</v>
          </cell>
          <cell r="O29">
            <v>3414</v>
          </cell>
          <cell r="P29">
            <v>3414</v>
          </cell>
          <cell r="Q29">
            <v>161</v>
          </cell>
          <cell r="R29">
            <v>0</v>
          </cell>
          <cell r="S29">
            <v>0</v>
          </cell>
          <cell r="T29">
            <v>345104</v>
          </cell>
          <cell r="U29">
            <v>25626</v>
          </cell>
        </row>
        <row r="30">
          <cell r="A30">
            <v>54</v>
          </cell>
          <cell r="B30">
            <v>2006</v>
          </cell>
          <cell r="C30" t="str">
            <v>Service fiscaux, Cadéi</v>
          </cell>
          <cell r="D30" t="str">
            <v>Bureaux</v>
          </cell>
          <cell r="E30" t="str">
            <v>Etat</v>
          </cell>
          <cell r="F30" t="str">
            <v xml:space="preserve">22 rue Joseph Cadéi </v>
          </cell>
          <cell r="G30">
            <v>6000</v>
          </cell>
          <cell r="H30" t="str">
            <v>NICE</v>
          </cell>
          <cell r="I30" t="str">
            <v>04 93 16 63 29</v>
          </cell>
          <cell r="J30" t="str">
            <v>04 93 16 62 64</v>
          </cell>
          <cell r="K30" t="str">
            <v>M LAVIE-DERANDE</v>
          </cell>
          <cell r="L30" t="str">
            <v>M  BERTIN</v>
          </cell>
          <cell r="M30" t="str">
            <v>] 1974 - 1988 ]</v>
          </cell>
          <cell r="N30" t="str">
            <v>gaz</v>
          </cell>
          <cell r="O30">
            <v>15123</v>
          </cell>
          <cell r="P30">
            <v>15123</v>
          </cell>
          <cell r="Q30">
            <v>496</v>
          </cell>
          <cell r="R30">
            <v>0</v>
          </cell>
          <cell r="S30">
            <v>0</v>
          </cell>
          <cell r="T30">
            <v>1149614</v>
          </cell>
          <cell r="U30">
            <v>79871</v>
          </cell>
        </row>
        <row r="31">
          <cell r="A31">
            <v>55</v>
          </cell>
          <cell r="B31">
            <v>2006</v>
          </cell>
          <cell r="C31" t="str">
            <v>Service fiscaux, Valbonne</v>
          </cell>
          <cell r="D31" t="str">
            <v>Bureaux</v>
          </cell>
          <cell r="E31" t="str">
            <v>Etat</v>
          </cell>
          <cell r="F31" t="str">
            <v xml:space="preserve">Rte des Lucioles Espaces de Sophia </v>
          </cell>
          <cell r="G31">
            <v>6560</v>
          </cell>
          <cell r="H31" t="str">
            <v>Valbonne</v>
          </cell>
          <cell r="I31" t="str">
            <v>04 93 16 63 29</v>
          </cell>
          <cell r="J31" t="str">
            <v>04 93 16 62 64</v>
          </cell>
          <cell r="K31" t="str">
            <v>M LAVIE-DERANDE</v>
          </cell>
          <cell r="L31" t="str">
            <v>M  BERTIN</v>
          </cell>
          <cell r="M31" t="str">
            <v>] 1988 - 2000 ]</v>
          </cell>
          <cell r="N31" t="str">
            <v>electricité</v>
          </cell>
          <cell r="O31">
            <v>1482</v>
          </cell>
          <cell r="P31">
            <v>1482</v>
          </cell>
          <cell r="Q31">
            <v>60</v>
          </cell>
          <cell r="R31">
            <v>0</v>
          </cell>
          <cell r="S31">
            <v>0</v>
          </cell>
          <cell r="T31">
            <v>166434</v>
          </cell>
          <cell r="U31">
            <v>17548</v>
          </cell>
        </row>
        <row r="32">
          <cell r="A32">
            <v>78</v>
          </cell>
          <cell r="B32">
            <v>2006</v>
          </cell>
          <cell r="C32" t="str">
            <v>ONAC</v>
          </cell>
          <cell r="D32" t="str">
            <v>Bureaux</v>
          </cell>
          <cell r="E32" t="str">
            <v>Etat</v>
          </cell>
          <cell r="F32" t="str">
            <v xml:space="preserve">6 av Foch </v>
          </cell>
          <cell r="G32">
            <v>6000</v>
          </cell>
          <cell r="H32" t="str">
            <v>NICE</v>
          </cell>
          <cell r="I32" t="str">
            <v>04 93 80 59 13</v>
          </cell>
          <cell r="J32" t="str">
            <v>04 93 92 16 94</v>
          </cell>
          <cell r="K32" t="str">
            <v>Mme BASTIEN</v>
          </cell>
          <cell r="L32" t="str">
            <v>M VABLES</v>
          </cell>
          <cell r="M32" t="str">
            <v>] 1974 - 1988 ]</v>
          </cell>
          <cell r="N32" t="str">
            <v>fioul</v>
          </cell>
          <cell r="O32">
            <v>120</v>
          </cell>
          <cell r="P32">
            <v>0</v>
          </cell>
          <cell r="Q32">
            <v>25</v>
          </cell>
          <cell r="R32">
            <v>15</v>
          </cell>
          <cell r="S32">
            <v>0</v>
          </cell>
          <cell r="X32">
            <v>22770</v>
          </cell>
          <cell r="Y32">
            <v>1498</v>
          </cell>
        </row>
        <row r="33">
          <cell r="A33">
            <v>81</v>
          </cell>
          <cell r="B33">
            <v>2006</v>
          </cell>
          <cell r="C33" t="str">
            <v>HOTEL DE POLICE FOCH</v>
          </cell>
          <cell r="D33" t="str">
            <v>Bureaux</v>
          </cell>
          <cell r="E33" t="str">
            <v>Etat</v>
          </cell>
          <cell r="F33" t="str">
            <v xml:space="preserve">1 av Maréchal FOCH </v>
          </cell>
          <cell r="G33">
            <v>6000</v>
          </cell>
          <cell r="H33" t="str">
            <v>NICE</v>
          </cell>
          <cell r="I33" t="str">
            <v>04 92 17 23 96</v>
          </cell>
          <cell r="J33" t="str">
            <v>04 92 17 23 99</v>
          </cell>
          <cell r="K33" t="str">
            <v>M LARGUEZE retraite -&gt; service comptable</v>
          </cell>
          <cell r="L33" t="str">
            <v>M DESCHAMPS</v>
          </cell>
          <cell r="M33" t="str">
            <v>Avant 1974</v>
          </cell>
          <cell r="N33" t="str">
            <v>fioul</v>
          </cell>
          <cell r="O33">
            <v>3596</v>
          </cell>
          <cell r="P33">
            <v>800</v>
          </cell>
          <cell r="Q33">
            <v>210</v>
          </cell>
          <cell r="R33">
            <v>0</v>
          </cell>
          <cell r="S33">
            <v>0</v>
          </cell>
          <cell r="T33">
            <v>384722</v>
          </cell>
          <cell r="U33">
            <v>29612</v>
          </cell>
          <cell r="X33">
            <v>227700</v>
          </cell>
          <cell r="Y33">
            <v>13830</v>
          </cell>
        </row>
        <row r="34">
          <cell r="A34">
            <v>82</v>
          </cell>
          <cell r="B34">
            <v>2006</v>
          </cell>
          <cell r="C34" t="str">
            <v>CADAM Centre Administratif des Alpes-Maritimes</v>
          </cell>
          <cell r="D34" t="str">
            <v>Bureaux</v>
          </cell>
          <cell r="E34" t="str">
            <v>Etat</v>
          </cell>
          <cell r="F34" t="str">
            <v xml:space="preserve">BP 3007 </v>
          </cell>
          <cell r="G34">
            <v>6201</v>
          </cell>
          <cell r="H34" t="str">
            <v>Nice cedex 3</v>
          </cell>
          <cell r="I34" t="str">
            <v>04 97 18 63 17</v>
          </cell>
          <cell r="J34" t="str">
            <v>04 97 18 71 82</v>
          </cell>
          <cell r="K34" t="str">
            <v>Mme Michelis</v>
          </cell>
          <cell r="L34" t="str">
            <v>M Martin</v>
          </cell>
          <cell r="M34" t="str">
            <v>Avant 1974</v>
          </cell>
          <cell r="N34" t="str">
            <v>gaz</v>
          </cell>
          <cell r="O34">
            <v>88527</v>
          </cell>
          <cell r="P34">
            <v>0</v>
          </cell>
          <cell r="Q34">
            <v>2143</v>
          </cell>
          <cell r="R34">
            <v>0</v>
          </cell>
          <cell r="S34">
            <v>0</v>
          </cell>
          <cell r="T34">
            <v>10608115</v>
          </cell>
          <cell r="U34">
            <v>813475</v>
          </cell>
          <cell r="V34">
            <v>7266433</v>
          </cell>
          <cell r="W34">
            <v>318497</v>
          </cell>
        </row>
        <row r="35">
          <cell r="A35">
            <v>99</v>
          </cell>
          <cell r="B35">
            <v>2006</v>
          </cell>
          <cell r="C35" t="str">
            <v>Inspection académique</v>
          </cell>
          <cell r="D35" t="str">
            <v>Bureaux</v>
          </cell>
          <cell r="E35" t="str">
            <v>Etat</v>
          </cell>
          <cell r="F35" t="str">
            <v xml:space="preserve">Bd Slama </v>
          </cell>
          <cell r="G35">
            <v>6201</v>
          </cell>
          <cell r="H35" t="str">
            <v>NICE</v>
          </cell>
          <cell r="I35" t="str">
            <v>04 93 72 64 08</v>
          </cell>
          <cell r="J35" t="str">
            <v>04 93 72 63 01</v>
          </cell>
          <cell r="K35" t="str">
            <v>Mme MIRAILLET</v>
          </cell>
          <cell r="L35" t="str">
            <v>M MACCARIO</v>
          </cell>
          <cell r="M35" t="str">
            <v>Avant 1974</v>
          </cell>
          <cell r="N35" t="str">
            <v>electricité</v>
          </cell>
          <cell r="O35">
            <v>2568</v>
          </cell>
          <cell r="P35">
            <v>2568</v>
          </cell>
          <cell r="Q35">
            <v>150</v>
          </cell>
          <cell r="R35">
            <v>0</v>
          </cell>
          <cell r="S35">
            <v>0</v>
          </cell>
          <cell r="T35">
            <v>160032</v>
          </cell>
          <cell r="U35">
            <v>16990</v>
          </cell>
        </row>
        <row r="36">
          <cell r="A36">
            <v>100</v>
          </cell>
          <cell r="B36">
            <v>2006</v>
          </cell>
          <cell r="C36" t="str">
            <v>Trésorerie Générale de NICE</v>
          </cell>
          <cell r="D36" t="str">
            <v>Bureaux</v>
          </cell>
          <cell r="E36" t="str">
            <v>Etat</v>
          </cell>
          <cell r="F36" t="str">
            <v xml:space="preserve">15 bis Rue Delille </v>
          </cell>
          <cell r="G36">
            <v>6073</v>
          </cell>
          <cell r="H36" t="str">
            <v>NICE</v>
          </cell>
          <cell r="I36" t="str">
            <v>04 92 17 60 40</v>
          </cell>
          <cell r="J36" t="str">
            <v>04 92 17 60 45</v>
          </cell>
          <cell r="K36" t="str">
            <v>Mme FLEURENT</v>
          </cell>
          <cell r="L36" t="str">
            <v>M CHAZEAU</v>
          </cell>
          <cell r="M36" t="str">
            <v>] 1974 - 1988 ]</v>
          </cell>
          <cell r="N36" t="str">
            <v>fioul</v>
          </cell>
          <cell r="O36">
            <v>8179</v>
          </cell>
          <cell r="P36">
            <v>5539</v>
          </cell>
          <cell r="Q36">
            <v>420</v>
          </cell>
          <cell r="R36">
            <v>10400</v>
          </cell>
          <cell r="S36">
            <v>0</v>
          </cell>
          <cell r="T36">
            <v>1239587</v>
          </cell>
          <cell r="U36">
            <v>85141</v>
          </cell>
          <cell r="X36">
            <v>841500</v>
          </cell>
          <cell r="Y36">
            <v>49480</v>
          </cell>
        </row>
        <row r="37">
          <cell r="A37">
            <v>101</v>
          </cell>
          <cell r="B37">
            <v>2006</v>
          </cell>
          <cell r="C37" t="str">
            <v>DDE subdivision de GRASSE</v>
          </cell>
          <cell r="D37" t="str">
            <v>Bureaux</v>
          </cell>
          <cell r="E37" t="str">
            <v>Etat</v>
          </cell>
          <cell r="F37" t="str">
            <v xml:space="preserve">11 Bis Bd Victor HUGO </v>
          </cell>
          <cell r="G37">
            <v>6131</v>
          </cell>
          <cell r="H37" t="str">
            <v>GRASSE</v>
          </cell>
          <cell r="I37" t="str">
            <v>04 92 60 76 07</v>
          </cell>
          <cell r="J37" t="str">
            <v>04 92 60 76 09</v>
          </cell>
          <cell r="K37" t="str">
            <v>M VERT</v>
          </cell>
          <cell r="L37" t="str">
            <v>M LEMOINE</v>
          </cell>
          <cell r="M37" t="str">
            <v>Avant 1974</v>
          </cell>
          <cell r="N37" t="str">
            <v>fioul</v>
          </cell>
          <cell r="O37">
            <v>500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X37">
            <v>49500</v>
          </cell>
          <cell r="Y37">
            <v>3436</v>
          </cell>
        </row>
        <row r="38">
          <cell r="A38">
            <v>102</v>
          </cell>
          <cell r="B38">
            <v>2006</v>
          </cell>
          <cell r="C38" t="str">
            <v>ADEME Valbonne</v>
          </cell>
          <cell r="D38" t="str">
            <v>Bureaux</v>
          </cell>
          <cell r="E38" t="str">
            <v>Etat</v>
          </cell>
          <cell r="F38" t="str">
            <v xml:space="preserve">500 rte des Lucioles </v>
          </cell>
          <cell r="G38">
            <v>6560</v>
          </cell>
          <cell r="H38" t="str">
            <v>VALBONNE</v>
          </cell>
          <cell r="I38" t="str">
            <v>04 93 95 79 04</v>
          </cell>
          <cell r="K38" t="str">
            <v>Mme Duchene</v>
          </cell>
          <cell r="L38" t="str">
            <v>M PLAZY assistée de Mme DUCHENE</v>
          </cell>
          <cell r="M38" t="str">
            <v>] 1974 - 1988 ]</v>
          </cell>
          <cell r="N38" t="str">
            <v>gaz</v>
          </cell>
          <cell r="O38">
            <v>3000</v>
          </cell>
          <cell r="P38">
            <v>0</v>
          </cell>
          <cell r="Q38">
            <v>86</v>
          </cell>
          <cell r="R38">
            <v>0</v>
          </cell>
          <cell r="S38">
            <v>0</v>
          </cell>
          <cell r="T38">
            <v>113641</v>
          </cell>
          <cell r="U38">
            <v>10994</v>
          </cell>
          <cell r="V38">
            <v>252000</v>
          </cell>
          <cell r="W38">
            <v>7499</v>
          </cell>
        </row>
        <row r="39">
          <cell r="A39">
            <v>86</v>
          </cell>
          <cell r="B39">
            <v>2006</v>
          </cell>
          <cell r="C39" t="str">
            <v>Antibes-Vallauris</v>
          </cell>
          <cell r="D39" t="str">
            <v>Bureaux</v>
          </cell>
          <cell r="E39" t="str">
            <v>EDF</v>
          </cell>
          <cell r="F39" t="str">
            <v xml:space="preserve">1250 ch de vallauris </v>
          </cell>
          <cell r="G39">
            <v>6600</v>
          </cell>
          <cell r="H39" t="str">
            <v>Antibes</v>
          </cell>
          <cell r="M39" t="str">
            <v>] 1988 - 2000 ]</v>
          </cell>
          <cell r="N39" t="str">
            <v>electricité</v>
          </cell>
          <cell r="O39">
            <v>2684</v>
          </cell>
          <cell r="P39">
            <v>2684</v>
          </cell>
          <cell r="Q39">
            <v>70</v>
          </cell>
          <cell r="R39">
            <v>0</v>
          </cell>
          <cell r="S39">
            <v>0</v>
          </cell>
          <cell r="T39">
            <v>434195</v>
          </cell>
          <cell r="U39">
            <v>33365</v>
          </cell>
        </row>
        <row r="40">
          <cell r="A40">
            <v>88</v>
          </cell>
          <cell r="B40">
            <v>2006</v>
          </cell>
          <cell r="C40" t="str">
            <v>Cagnes</v>
          </cell>
          <cell r="D40" t="str">
            <v>Bureaux</v>
          </cell>
          <cell r="E40" t="str">
            <v>EDF</v>
          </cell>
          <cell r="F40" t="str">
            <v xml:space="preserve">59 route de france </v>
          </cell>
          <cell r="G40">
            <v>6800</v>
          </cell>
          <cell r="H40" t="str">
            <v>Cagnes sur mer</v>
          </cell>
          <cell r="M40" t="str">
            <v>Avant 1974</v>
          </cell>
          <cell r="N40" t="str">
            <v>electricité</v>
          </cell>
          <cell r="O40">
            <v>2262</v>
          </cell>
          <cell r="P40">
            <v>2262</v>
          </cell>
          <cell r="Q40">
            <v>113</v>
          </cell>
          <cell r="R40">
            <v>0</v>
          </cell>
          <cell r="S40">
            <v>0</v>
          </cell>
          <cell r="T40">
            <v>296651</v>
          </cell>
          <cell r="U40">
            <v>28682</v>
          </cell>
        </row>
        <row r="41">
          <cell r="A41">
            <v>89</v>
          </cell>
          <cell r="B41">
            <v>2006</v>
          </cell>
          <cell r="C41" t="str">
            <v>MENTON / AE RIVIERA</v>
          </cell>
          <cell r="D41" t="str">
            <v>Bureaux</v>
          </cell>
          <cell r="E41" t="str">
            <v>EDF</v>
          </cell>
          <cell r="F41" t="str">
            <v xml:space="preserve">99 route de Sospel </v>
          </cell>
          <cell r="G41">
            <v>6500</v>
          </cell>
          <cell r="H41" t="str">
            <v>MENTON</v>
          </cell>
          <cell r="M41" t="str">
            <v>] 1974 - 1988 ]</v>
          </cell>
          <cell r="N41" t="str">
            <v>electricité</v>
          </cell>
          <cell r="O41">
            <v>1979</v>
          </cell>
          <cell r="P41">
            <v>1979</v>
          </cell>
          <cell r="Q41">
            <v>99</v>
          </cell>
          <cell r="R41">
            <v>0</v>
          </cell>
          <cell r="S41">
            <v>0</v>
          </cell>
          <cell r="T41">
            <v>175545</v>
          </cell>
          <cell r="U41">
            <v>14905</v>
          </cell>
        </row>
        <row r="42">
          <cell r="A42">
            <v>90</v>
          </cell>
          <cell r="B42">
            <v>2006</v>
          </cell>
          <cell r="C42" t="str">
            <v>NICE Palais</v>
          </cell>
          <cell r="D42" t="str">
            <v>Bureaux</v>
          </cell>
          <cell r="E42" t="str">
            <v>EDF</v>
          </cell>
          <cell r="F42" t="str">
            <v xml:space="preserve">14 route de turin </v>
          </cell>
          <cell r="G42">
            <v>6300</v>
          </cell>
          <cell r="H42" t="str">
            <v>NICE</v>
          </cell>
          <cell r="M42" t="str">
            <v>Avant 1974</v>
          </cell>
          <cell r="N42" t="str">
            <v>electricité</v>
          </cell>
          <cell r="O42">
            <v>4111</v>
          </cell>
          <cell r="P42">
            <v>4111</v>
          </cell>
          <cell r="Q42">
            <v>206</v>
          </cell>
          <cell r="R42">
            <v>0</v>
          </cell>
          <cell r="S42">
            <v>0</v>
          </cell>
          <cell r="T42">
            <v>698606</v>
          </cell>
          <cell r="U42">
            <v>41999</v>
          </cell>
        </row>
        <row r="43">
          <cell r="A43">
            <v>91</v>
          </cell>
          <cell r="B43">
            <v>2006</v>
          </cell>
          <cell r="C43" t="str">
            <v>NICE Gorbella</v>
          </cell>
          <cell r="D43" t="str">
            <v>Bureaux</v>
          </cell>
          <cell r="E43" t="str">
            <v>EDF</v>
          </cell>
          <cell r="F43" t="str">
            <v xml:space="preserve">29 Bd Comte de falicon </v>
          </cell>
          <cell r="G43">
            <v>6100</v>
          </cell>
          <cell r="H43" t="str">
            <v>NICE</v>
          </cell>
          <cell r="M43" t="str">
            <v>] 1988 - 2000 ]</v>
          </cell>
          <cell r="N43" t="str">
            <v>electricité</v>
          </cell>
          <cell r="O43">
            <v>815</v>
          </cell>
          <cell r="P43">
            <v>815</v>
          </cell>
          <cell r="Q43">
            <v>43</v>
          </cell>
          <cell r="R43">
            <v>0</v>
          </cell>
          <cell r="S43">
            <v>0</v>
          </cell>
          <cell r="T43">
            <v>100997</v>
          </cell>
          <cell r="U43">
            <v>7448</v>
          </cell>
        </row>
        <row r="44">
          <cell r="A44">
            <v>92</v>
          </cell>
          <cell r="B44">
            <v>2006</v>
          </cell>
          <cell r="C44" t="str">
            <v>NICE Notre Dame</v>
          </cell>
          <cell r="D44" t="str">
            <v>Bureaux</v>
          </cell>
          <cell r="E44" t="str">
            <v>EDF</v>
          </cell>
          <cell r="F44" t="str">
            <v xml:space="preserve">23 av notre dame </v>
          </cell>
          <cell r="G44">
            <v>6000</v>
          </cell>
          <cell r="H44" t="str">
            <v>NICE</v>
          </cell>
          <cell r="M44" t="str">
            <v>Avant 1974</v>
          </cell>
          <cell r="N44" t="str">
            <v>electricité</v>
          </cell>
          <cell r="O44">
            <v>1488</v>
          </cell>
          <cell r="P44">
            <v>0</v>
          </cell>
          <cell r="Q44">
            <v>74</v>
          </cell>
          <cell r="R44">
            <v>0</v>
          </cell>
          <cell r="S44">
            <v>0</v>
          </cell>
          <cell r="T44">
            <v>141038</v>
          </cell>
          <cell r="U44">
            <v>13272</v>
          </cell>
        </row>
        <row r="45">
          <cell r="A45">
            <v>93</v>
          </cell>
          <cell r="B45">
            <v>2006</v>
          </cell>
          <cell r="C45" t="str">
            <v>NICE La plaine</v>
          </cell>
          <cell r="D45" t="str">
            <v>Bureaux</v>
          </cell>
          <cell r="E45" t="str">
            <v>EDF</v>
          </cell>
          <cell r="F45" t="str">
            <v xml:space="preserve">av Pontremoli BAT E 1 </v>
          </cell>
          <cell r="G45">
            <v>6200</v>
          </cell>
          <cell r="H45" t="str">
            <v>NICE</v>
          </cell>
          <cell r="M45" t="str">
            <v>] 1974 - 1988 ]</v>
          </cell>
          <cell r="N45" t="str">
            <v>electricité</v>
          </cell>
          <cell r="O45">
            <v>875</v>
          </cell>
          <cell r="P45">
            <v>875</v>
          </cell>
          <cell r="Q45">
            <v>30</v>
          </cell>
          <cell r="R45">
            <v>0</v>
          </cell>
          <cell r="S45">
            <v>0</v>
          </cell>
          <cell r="T45">
            <v>25571</v>
          </cell>
          <cell r="U45">
            <v>2699</v>
          </cell>
        </row>
        <row r="46">
          <cell r="A46">
            <v>94</v>
          </cell>
          <cell r="B46">
            <v>2006</v>
          </cell>
          <cell r="C46" t="str">
            <v>PUGET THENIERS</v>
          </cell>
          <cell r="D46" t="str">
            <v>Bureaux</v>
          </cell>
          <cell r="E46" t="str">
            <v>EDF</v>
          </cell>
          <cell r="F46" t="str">
            <v xml:space="preserve">Quartier le savet </v>
          </cell>
          <cell r="G46">
            <v>6260</v>
          </cell>
          <cell r="H46" t="str">
            <v>PUGET-THENIERS</v>
          </cell>
          <cell r="M46" t="str">
            <v>] 1988 - 2000 ]</v>
          </cell>
          <cell r="N46" t="str">
            <v>electricité</v>
          </cell>
          <cell r="O46">
            <v>643</v>
          </cell>
          <cell r="P46">
            <v>0</v>
          </cell>
          <cell r="Q46">
            <v>17</v>
          </cell>
          <cell r="R46">
            <v>0</v>
          </cell>
          <cell r="S46">
            <v>0</v>
          </cell>
          <cell r="T46">
            <v>76645</v>
          </cell>
          <cell r="U46">
            <v>6953</v>
          </cell>
        </row>
        <row r="47">
          <cell r="A47">
            <v>95</v>
          </cell>
          <cell r="B47">
            <v>2006</v>
          </cell>
          <cell r="C47" t="str">
            <v>PAILLON (DRAP)</v>
          </cell>
          <cell r="D47" t="str">
            <v>Bureaux</v>
          </cell>
          <cell r="E47" t="str">
            <v>EDF</v>
          </cell>
          <cell r="F47" t="str">
            <v xml:space="preserve">1 plan du marquis </v>
          </cell>
          <cell r="G47">
            <v>6340</v>
          </cell>
          <cell r="H47" t="str">
            <v>DRAP</v>
          </cell>
          <cell r="M47" t="str">
            <v>Avant 1974</v>
          </cell>
          <cell r="N47" t="str">
            <v>electricité</v>
          </cell>
          <cell r="O47">
            <v>681</v>
          </cell>
          <cell r="P47">
            <v>0</v>
          </cell>
          <cell r="Q47">
            <v>34</v>
          </cell>
          <cell r="R47">
            <v>0</v>
          </cell>
          <cell r="S47">
            <v>0</v>
          </cell>
          <cell r="T47">
            <v>90250</v>
          </cell>
          <cell r="U47">
            <v>7429</v>
          </cell>
        </row>
        <row r="48">
          <cell r="A48">
            <v>96</v>
          </cell>
          <cell r="B48">
            <v>2006</v>
          </cell>
          <cell r="C48" t="str">
            <v>GRASSE DUVAL</v>
          </cell>
          <cell r="D48" t="str">
            <v>Bureaux</v>
          </cell>
          <cell r="E48" t="str">
            <v>EDF</v>
          </cell>
          <cell r="F48" t="str">
            <v xml:space="preserve">av Mathias DUVAL </v>
          </cell>
          <cell r="G48">
            <v>6130</v>
          </cell>
          <cell r="H48" t="str">
            <v>GRASSE</v>
          </cell>
          <cell r="M48" t="str">
            <v>Avant 1974</v>
          </cell>
          <cell r="N48" t="str">
            <v>electricité</v>
          </cell>
          <cell r="O48">
            <v>1308</v>
          </cell>
          <cell r="P48">
            <v>1308</v>
          </cell>
          <cell r="Q48">
            <v>41</v>
          </cell>
          <cell r="R48">
            <v>0</v>
          </cell>
          <cell r="S48">
            <v>0</v>
          </cell>
          <cell r="T48">
            <v>188448</v>
          </cell>
          <cell r="U48">
            <v>14057</v>
          </cell>
        </row>
        <row r="49">
          <cell r="A49">
            <v>97</v>
          </cell>
          <cell r="B49">
            <v>2006</v>
          </cell>
          <cell r="C49" t="str">
            <v>SIEGE DU CENTRE 2</v>
          </cell>
          <cell r="D49" t="str">
            <v>Bureaux</v>
          </cell>
          <cell r="E49" t="str">
            <v>EDF</v>
          </cell>
          <cell r="F49" t="str">
            <v xml:space="preserve">125 av de BRANCOLAR </v>
          </cell>
          <cell r="G49">
            <v>6100</v>
          </cell>
          <cell r="H49" t="str">
            <v>NICE</v>
          </cell>
          <cell r="M49" t="str">
            <v>Avant 1974</v>
          </cell>
          <cell r="N49" t="str">
            <v>electricité</v>
          </cell>
          <cell r="O49">
            <v>9807</v>
          </cell>
          <cell r="P49">
            <v>9807</v>
          </cell>
          <cell r="Q49">
            <v>490</v>
          </cell>
          <cell r="R49">
            <v>0</v>
          </cell>
          <cell r="S49">
            <v>0</v>
          </cell>
          <cell r="T49">
            <v>2145304</v>
          </cell>
          <cell r="U49">
            <v>144735</v>
          </cell>
        </row>
        <row r="50">
          <cell r="A50">
            <v>98</v>
          </cell>
          <cell r="B50">
            <v>2006</v>
          </cell>
          <cell r="C50" t="str">
            <v>LE CANNET/ LES FADES</v>
          </cell>
          <cell r="D50" t="str">
            <v>Bureaux</v>
          </cell>
          <cell r="E50" t="str">
            <v>EDF</v>
          </cell>
          <cell r="F50" t="str">
            <v xml:space="preserve">27 Ch FADES Locaux Techniques </v>
          </cell>
          <cell r="G50">
            <v>6110</v>
          </cell>
          <cell r="H50" t="str">
            <v>LE CANNET</v>
          </cell>
          <cell r="M50" t="str">
            <v>] 1988 - 2000 ]</v>
          </cell>
          <cell r="N50" t="str">
            <v>electricité</v>
          </cell>
          <cell r="O50">
            <v>3367</v>
          </cell>
          <cell r="P50">
            <v>3367</v>
          </cell>
          <cell r="Q50">
            <v>72</v>
          </cell>
          <cell r="R50">
            <v>0</v>
          </cell>
          <cell r="S50">
            <v>0</v>
          </cell>
          <cell r="T50">
            <v>316232</v>
          </cell>
          <cell r="U50">
            <v>24451</v>
          </cell>
        </row>
        <row r="51">
          <cell r="A51">
            <v>3</v>
          </cell>
          <cell r="B51">
            <v>2006</v>
          </cell>
          <cell r="C51" t="str">
            <v>St Exupéry</v>
          </cell>
          <cell r="D51" t="str">
            <v>Enseignement</v>
          </cell>
          <cell r="E51" t="str">
            <v>Collège</v>
          </cell>
          <cell r="F51" t="str">
            <v xml:space="preserve">116 av. Pierre Amadieu </v>
          </cell>
          <cell r="G51">
            <v>6700</v>
          </cell>
          <cell r="H51" t="str">
            <v>St Laurent du Var</v>
          </cell>
          <cell r="I51" t="str">
            <v>04 93 07 71 63</v>
          </cell>
          <cell r="J51" t="str">
            <v>04 92 12 13 80</v>
          </cell>
          <cell r="K51" t="str">
            <v>CLEMENT</v>
          </cell>
          <cell r="L51" t="str">
            <v>PEREZ</v>
          </cell>
          <cell r="M51" t="str">
            <v>] 1988 - 2000 ]</v>
          </cell>
          <cell r="N51" t="str">
            <v>gaz</v>
          </cell>
          <cell r="O51">
            <v>6237</v>
          </cell>
          <cell r="P51">
            <v>0</v>
          </cell>
          <cell r="Q51">
            <v>660</v>
          </cell>
          <cell r="R51">
            <v>0</v>
          </cell>
          <cell r="S51">
            <v>0</v>
          </cell>
          <cell r="T51">
            <v>218061</v>
          </cell>
          <cell r="U51">
            <v>25543</v>
          </cell>
          <cell r="V51">
            <v>262525</v>
          </cell>
          <cell r="W51">
            <v>12137</v>
          </cell>
        </row>
        <row r="52">
          <cell r="A52">
            <v>4</v>
          </cell>
          <cell r="B52">
            <v>2006</v>
          </cell>
          <cell r="C52" t="str">
            <v>Henri Matisse</v>
          </cell>
          <cell r="D52" t="str">
            <v>Enseignement</v>
          </cell>
          <cell r="E52" t="str">
            <v>Collège</v>
          </cell>
          <cell r="F52" t="str">
            <v xml:space="preserve">Av. Reine Victoria </v>
          </cell>
          <cell r="G52">
            <v>6050</v>
          </cell>
          <cell r="H52" t="str">
            <v>Nice cedex 1</v>
          </cell>
          <cell r="I52" t="str">
            <v>04 93 81 26 35</v>
          </cell>
          <cell r="J52" t="str">
            <v>04 93 53 11 45</v>
          </cell>
          <cell r="K52" t="str">
            <v>MATHOREZ Marie</v>
          </cell>
          <cell r="L52" t="str">
            <v>DELAGRANGE Christian</v>
          </cell>
          <cell r="M52" t="str">
            <v>] 1974 - 1988 ]</v>
          </cell>
          <cell r="N52" t="str">
            <v>gaz</v>
          </cell>
          <cell r="O52">
            <v>6867</v>
          </cell>
          <cell r="P52">
            <v>0</v>
          </cell>
          <cell r="Q52">
            <v>950</v>
          </cell>
          <cell r="R52">
            <v>0</v>
          </cell>
          <cell r="S52">
            <v>0</v>
          </cell>
          <cell r="T52">
            <v>189315</v>
          </cell>
          <cell r="U52">
            <v>20877</v>
          </cell>
          <cell r="V52">
            <v>338842</v>
          </cell>
          <cell r="W52">
            <v>15801</v>
          </cell>
        </row>
        <row r="53">
          <cell r="A53">
            <v>6</v>
          </cell>
          <cell r="B53">
            <v>2006</v>
          </cell>
          <cell r="C53" t="str">
            <v>Les Vallergues</v>
          </cell>
          <cell r="D53" t="str">
            <v>Enseignement</v>
          </cell>
          <cell r="E53" t="str">
            <v>Collège</v>
          </cell>
          <cell r="F53" t="str">
            <v xml:space="preserve">71 av. de Lattre de Tassigny </v>
          </cell>
          <cell r="G53">
            <v>6400</v>
          </cell>
          <cell r="H53" t="str">
            <v>CANNES</v>
          </cell>
          <cell r="I53" t="str">
            <v>04 93 06 63 33</v>
          </cell>
          <cell r="J53" t="str">
            <v>04 93 06 63 34</v>
          </cell>
          <cell r="K53" t="str">
            <v>Conseil général des Alpes-Maritimes</v>
          </cell>
          <cell r="L53" t="str">
            <v>Quantier Danielle</v>
          </cell>
          <cell r="M53" t="str">
            <v>] 1974 - 1988 ]</v>
          </cell>
          <cell r="N53" t="str">
            <v>gaz</v>
          </cell>
          <cell r="O53">
            <v>8000</v>
          </cell>
          <cell r="P53">
            <v>15</v>
          </cell>
          <cell r="Q53">
            <v>606</v>
          </cell>
          <cell r="R53">
            <v>0</v>
          </cell>
          <cell r="S53">
            <v>0</v>
          </cell>
          <cell r="T53">
            <v>251085</v>
          </cell>
          <cell r="U53">
            <v>26923</v>
          </cell>
          <cell r="V53">
            <v>4025800</v>
          </cell>
          <cell r="W53">
            <v>18666</v>
          </cell>
        </row>
        <row r="54">
          <cell r="A54">
            <v>9</v>
          </cell>
          <cell r="B54">
            <v>2006</v>
          </cell>
          <cell r="C54" t="str">
            <v>Antoine Risso</v>
          </cell>
          <cell r="D54" t="str">
            <v>Enseignement</v>
          </cell>
          <cell r="E54" t="str">
            <v>Collège</v>
          </cell>
          <cell r="F54" t="str">
            <v xml:space="preserve">8 bd Pierre Sola </v>
          </cell>
          <cell r="G54">
            <v>6300</v>
          </cell>
          <cell r="H54" t="str">
            <v>Nice</v>
          </cell>
          <cell r="I54" t="str">
            <v>04 92 00 00 30</v>
          </cell>
          <cell r="J54" t="str">
            <v>04 92 00 00 40</v>
          </cell>
          <cell r="K54" t="str">
            <v>REZGUI Jocelyne</v>
          </cell>
          <cell r="L54" t="str">
            <v>ANDREANI Paul</v>
          </cell>
          <cell r="M54" t="str">
            <v>Avant 1974</v>
          </cell>
          <cell r="N54" t="str">
            <v>gaz</v>
          </cell>
          <cell r="O54">
            <v>1846</v>
          </cell>
          <cell r="P54">
            <v>9</v>
          </cell>
          <cell r="Q54">
            <v>654</v>
          </cell>
          <cell r="R54">
            <v>0</v>
          </cell>
          <cell r="S54">
            <v>0</v>
          </cell>
          <cell r="T54">
            <v>114566</v>
          </cell>
          <cell r="U54">
            <v>12652</v>
          </cell>
          <cell r="V54">
            <v>311498</v>
          </cell>
          <cell r="W54">
            <v>14930</v>
          </cell>
        </row>
        <row r="55">
          <cell r="A55">
            <v>11</v>
          </cell>
          <cell r="B55">
            <v>2006</v>
          </cell>
          <cell r="C55" t="str">
            <v>Albert Camus</v>
          </cell>
          <cell r="D55" t="str">
            <v>Enseignement</v>
          </cell>
          <cell r="E55" t="str">
            <v>Collège</v>
          </cell>
          <cell r="F55" t="str">
            <v xml:space="preserve">Av. Robert Schuman </v>
          </cell>
          <cell r="G55">
            <v>6210</v>
          </cell>
          <cell r="H55" t="str">
            <v>Mandelieu la Napoule</v>
          </cell>
          <cell r="I55" t="str">
            <v>04 93 93 60 60</v>
          </cell>
          <cell r="J55" t="str">
            <v>04 93 93 60 61</v>
          </cell>
          <cell r="K55" t="str">
            <v>PETT Yolande</v>
          </cell>
          <cell r="L55" t="str">
            <v>BENDELAC Alberto</v>
          </cell>
          <cell r="M55" t="str">
            <v>] 1974 - 1988 ]</v>
          </cell>
          <cell r="N55" t="str">
            <v>gaz</v>
          </cell>
          <cell r="O55">
            <v>8404</v>
          </cell>
          <cell r="P55">
            <v>0</v>
          </cell>
          <cell r="Q55">
            <v>531</v>
          </cell>
          <cell r="R55">
            <v>0</v>
          </cell>
          <cell r="S55">
            <v>0</v>
          </cell>
          <cell r="T55">
            <v>141642</v>
          </cell>
          <cell r="U55">
            <v>15638</v>
          </cell>
          <cell r="V55">
            <v>545767</v>
          </cell>
          <cell r="W55">
            <v>26388</v>
          </cell>
        </row>
        <row r="56">
          <cell r="A56">
            <v>13</v>
          </cell>
          <cell r="B56">
            <v>2006</v>
          </cell>
          <cell r="C56" t="str">
            <v>La Bourgade</v>
          </cell>
          <cell r="D56" t="str">
            <v>Enseignement</v>
          </cell>
          <cell r="E56" t="str">
            <v>Collège</v>
          </cell>
          <cell r="F56" t="str">
            <v xml:space="preserve"> 17 allée des Lucioles</v>
          </cell>
          <cell r="G56">
            <v>6340</v>
          </cell>
          <cell r="H56" t="str">
            <v>La Trinité</v>
          </cell>
          <cell r="I56" t="str">
            <v>04 93 54 30 10</v>
          </cell>
          <cell r="J56" t="str">
            <v>04 93 54 56 41</v>
          </cell>
          <cell r="K56" t="str">
            <v>Mr BIAGI</v>
          </cell>
          <cell r="L56" t="str">
            <v>Mme PORTET</v>
          </cell>
          <cell r="M56" t="str">
            <v>] 1974 - 1988 ]</v>
          </cell>
          <cell r="N56" t="str">
            <v>gaz</v>
          </cell>
          <cell r="O56">
            <v>2355</v>
          </cell>
          <cell r="P56">
            <v>0</v>
          </cell>
          <cell r="Q56">
            <v>520</v>
          </cell>
          <cell r="R56">
            <v>0</v>
          </cell>
          <cell r="S56">
            <v>0</v>
          </cell>
          <cell r="T56">
            <v>136883</v>
          </cell>
          <cell r="U56">
            <v>13236</v>
          </cell>
          <cell r="V56">
            <v>99052</v>
          </cell>
          <cell r="W56">
            <v>3988</v>
          </cell>
        </row>
        <row r="57">
          <cell r="A57">
            <v>14</v>
          </cell>
          <cell r="B57">
            <v>2006</v>
          </cell>
          <cell r="C57" t="str">
            <v>Gérard Philippe</v>
          </cell>
          <cell r="D57" t="str">
            <v>Enseignement</v>
          </cell>
          <cell r="E57" t="str">
            <v>Collège</v>
          </cell>
          <cell r="F57" t="str">
            <v xml:space="preserve">1 av. Alfred de Vigny </v>
          </cell>
          <cell r="G57">
            <v>6150</v>
          </cell>
          <cell r="H57" t="str">
            <v>Cannes La Bocca</v>
          </cell>
          <cell r="I57" t="str">
            <v>04 93 90 50 50</v>
          </cell>
          <cell r="J57" t="str">
            <v>04 93 90 50 55</v>
          </cell>
          <cell r="K57" t="str">
            <v>Yvette ROBALDO, M CAMERA factotum</v>
          </cell>
          <cell r="L57" t="str">
            <v>Mr HOUGUE</v>
          </cell>
          <cell r="M57" t="str">
            <v>] 1974 - 1988 ]</v>
          </cell>
          <cell r="N57" t="str">
            <v>gaz</v>
          </cell>
          <cell r="O57">
            <v>3195</v>
          </cell>
          <cell r="P57">
            <v>142</v>
          </cell>
          <cell r="Q57">
            <v>739</v>
          </cell>
          <cell r="R57">
            <v>0</v>
          </cell>
          <cell r="S57">
            <v>0</v>
          </cell>
          <cell r="T57">
            <v>192630</v>
          </cell>
          <cell r="U57">
            <v>18398</v>
          </cell>
          <cell r="V57">
            <v>502477</v>
          </cell>
          <cell r="W57">
            <v>23242</v>
          </cell>
        </row>
        <row r="58">
          <cell r="A58">
            <v>33</v>
          </cell>
          <cell r="B58">
            <v>2006</v>
          </cell>
          <cell r="C58" t="str">
            <v>BLANQUI</v>
          </cell>
          <cell r="D58" t="str">
            <v>Enseignement</v>
          </cell>
          <cell r="E58" t="str">
            <v>Collège</v>
          </cell>
          <cell r="F58" t="str">
            <v xml:space="preserve">promenade lieutenant René Maurin </v>
          </cell>
          <cell r="G58">
            <v>6260</v>
          </cell>
          <cell r="H58" t="str">
            <v>PUGET THENIERS</v>
          </cell>
          <cell r="I58" t="str">
            <v>04 93 05 20 21</v>
          </cell>
          <cell r="J58" t="str">
            <v>04 93 05 20 23</v>
          </cell>
          <cell r="K58" t="str">
            <v>M DUQUESNE</v>
          </cell>
          <cell r="L58" t="str">
            <v>Mme RENDA BLANC</v>
          </cell>
          <cell r="M58" t="str">
            <v>] 1974 - 1988 ]</v>
          </cell>
          <cell r="N58" t="str">
            <v>fioul</v>
          </cell>
          <cell r="O58">
            <v>5296</v>
          </cell>
          <cell r="P58">
            <v>0</v>
          </cell>
          <cell r="Q58">
            <v>275</v>
          </cell>
          <cell r="R58">
            <v>0</v>
          </cell>
          <cell r="S58">
            <v>0</v>
          </cell>
          <cell r="T58">
            <v>107508</v>
          </cell>
          <cell r="U58">
            <v>11337</v>
          </cell>
          <cell r="X58">
            <v>711810</v>
          </cell>
          <cell r="Y58">
            <v>48140</v>
          </cell>
          <cell r="Z58">
            <v>13</v>
          </cell>
          <cell r="AA58">
            <v>2210</v>
          </cell>
        </row>
        <row r="59">
          <cell r="A59">
            <v>34</v>
          </cell>
          <cell r="B59">
            <v>2006</v>
          </cell>
          <cell r="C59" t="str">
            <v>LA VESUBIE</v>
          </cell>
          <cell r="D59" t="str">
            <v>Enseignement</v>
          </cell>
          <cell r="E59" t="str">
            <v>Collège</v>
          </cell>
          <cell r="F59" t="str">
            <v xml:space="preserve">Jean Salines </v>
          </cell>
          <cell r="G59">
            <v>6450</v>
          </cell>
          <cell r="H59" t="str">
            <v>ROQUEBILLIERE</v>
          </cell>
          <cell r="I59" t="str">
            <v>04 93 03 40 07</v>
          </cell>
          <cell r="J59" t="str">
            <v>04 93 03 45 04</v>
          </cell>
          <cell r="K59" t="str">
            <v>Mme BOMER</v>
          </cell>
          <cell r="L59" t="str">
            <v>M LEIRITZ</v>
          </cell>
          <cell r="M59" t="str">
            <v>Avant 1974</v>
          </cell>
          <cell r="N59" t="str">
            <v>bois</v>
          </cell>
          <cell r="O59">
            <v>5793</v>
          </cell>
          <cell r="P59">
            <v>0</v>
          </cell>
          <cell r="Q59">
            <v>254</v>
          </cell>
          <cell r="R59">
            <v>0</v>
          </cell>
          <cell r="S59">
            <v>0</v>
          </cell>
          <cell r="T59">
            <v>201102</v>
          </cell>
          <cell r="U59">
            <v>19933</v>
          </cell>
          <cell r="Z59">
            <v>93641</v>
          </cell>
          <cell r="AA59">
            <v>9684</v>
          </cell>
          <cell r="AD59">
            <v>831072</v>
          </cell>
          <cell r="AE59">
            <v>25878</v>
          </cell>
        </row>
        <row r="60">
          <cell r="A60">
            <v>35</v>
          </cell>
          <cell r="B60">
            <v>2006</v>
          </cell>
          <cell r="C60" t="str">
            <v>RABELAIS</v>
          </cell>
          <cell r="D60" t="str">
            <v>Enseignement</v>
          </cell>
          <cell r="E60" t="str">
            <v>Collège</v>
          </cell>
          <cell r="F60" t="str">
            <v xml:space="preserve">Chemin du Castel </v>
          </cell>
          <cell r="G60">
            <v>6440</v>
          </cell>
          <cell r="H60" t="str">
            <v>L'ESCARENE</v>
          </cell>
          <cell r="I60" t="str">
            <v>04 93 79 66 77</v>
          </cell>
          <cell r="J60" t="str">
            <v>04 93 79 68 28</v>
          </cell>
          <cell r="K60" t="str">
            <v>Mme LASNIER</v>
          </cell>
          <cell r="L60" t="str">
            <v>M HUMBERT</v>
          </cell>
          <cell r="M60" t="str">
            <v>] 1988 - 2000 ]</v>
          </cell>
          <cell r="N60" t="str">
            <v>gaz</v>
          </cell>
          <cell r="O60">
            <v>6360</v>
          </cell>
          <cell r="P60">
            <v>0</v>
          </cell>
          <cell r="Q60">
            <v>375</v>
          </cell>
          <cell r="R60">
            <v>0</v>
          </cell>
          <cell r="S60">
            <v>0</v>
          </cell>
          <cell r="T60">
            <v>205178</v>
          </cell>
          <cell r="U60">
            <v>20537</v>
          </cell>
          <cell r="V60">
            <v>326403</v>
          </cell>
          <cell r="W60">
            <v>17558</v>
          </cell>
        </row>
        <row r="61">
          <cell r="A61">
            <v>36</v>
          </cell>
          <cell r="B61">
            <v>2006</v>
          </cell>
          <cell r="C61" t="str">
            <v>le Pré des ROURES</v>
          </cell>
          <cell r="D61" t="str">
            <v>Enseignement</v>
          </cell>
          <cell r="E61" t="str">
            <v>Collège</v>
          </cell>
          <cell r="F61" t="str">
            <v xml:space="preserve">7 route de NICE </v>
          </cell>
          <cell r="G61">
            <v>6650</v>
          </cell>
          <cell r="H61" t="str">
            <v>LE ROURET</v>
          </cell>
          <cell r="I61" t="str">
            <v>04 92 60 30 30</v>
          </cell>
          <cell r="J61" t="str">
            <v>04 60 60 30 31</v>
          </cell>
          <cell r="K61" t="str">
            <v>Mme GUICHARD</v>
          </cell>
          <cell r="L61" t="str">
            <v>Mme OCTAVE</v>
          </cell>
          <cell r="M61" t="str">
            <v>] 1988 - 2000 ]</v>
          </cell>
          <cell r="N61" t="str">
            <v>gaz</v>
          </cell>
          <cell r="O61">
            <v>7220</v>
          </cell>
          <cell r="P61">
            <v>30</v>
          </cell>
          <cell r="Q61">
            <v>863</v>
          </cell>
          <cell r="R61">
            <v>0</v>
          </cell>
          <cell r="S61">
            <v>0</v>
          </cell>
          <cell r="T61">
            <v>186648</v>
          </cell>
          <cell r="U61">
            <v>18826</v>
          </cell>
          <cell r="V61">
            <v>457955</v>
          </cell>
          <cell r="W61">
            <v>23392</v>
          </cell>
        </row>
        <row r="62">
          <cell r="A62">
            <v>37</v>
          </cell>
          <cell r="B62">
            <v>2006</v>
          </cell>
          <cell r="C62" t="str">
            <v>Les BAOUS</v>
          </cell>
          <cell r="D62" t="str">
            <v>Enseignement</v>
          </cell>
          <cell r="E62" t="str">
            <v>Collège</v>
          </cell>
          <cell r="F62" t="str">
            <v xml:space="preserve">Route de Gattières </v>
          </cell>
          <cell r="G62">
            <v>6640</v>
          </cell>
          <cell r="H62" t="str">
            <v>SAINT JEANNET</v>
          </cell>
          <cell r="I62" t="str">
            <v>04 93 24 51 30</v>
          </cell>
          <cell r="M62" t="str">
            <v>] 1988 - 2000 ]</v>
          </cell>
          <cell r="N62" t="str">
            <v>gaz</v>
          </cell>
          <cell r="O62">
            <v>7481</v>
          </cell>
          <cell r="P62">
            <v>0</v>
          </cell>
          <cell r="Q62">
            <v>780</v>
          </cell>
          <cell r="R62">
            <v>0</v>
          </cell>
          <cell r="S62">
            <v>0</v>
          </cell>
          <cell r="T62">
            <v>269434</v>
          </cell>
          <cell r="U62">
            <v>24073</v>
          </cell>
        </row>
        <row r="63">
          <cell r="A63">
            <v>38</v>
          </cell>
          <cell r="B63">
            <v>2006</v>
          </cell>
          <cell r="C63" t="str">
            <v>YVES KLEIN</v>
          </cell>
          <cell r="D63" t="str">
            <v>Enseignement</v>
          </cell>
          <cell r="E63" t="str">
            <v>Collège</v>
          </cell>
          <cell r="F63" t="str">
            <v xml:space="preserve">Bd Alex Roubert </v>
          </cell>
          <cell r="G63">
            <v>6480</v>
          </cell>
          <cell r="H63" t="str">
            <v>LA COLLE SUR LOUP</v>
          </cell>
          <cell r="I63" t="str">
            <v>04 93 32 32 70</v>
          </cell>
          <cell r="L63" t="str">
            <v>M LUCATS</v>
          </cell>
          <cell r="M63" t="str">
            <v>] 1974 - 1988 ]</v>
          </cell>
          <cell r="N63" t="str">
            <v>gaz</v>
          </cell>
          <cell r="O63">
            <v>3039</v>
          </cell>
          <cell r="P63">
            <v>0</v>
          </cell>
          <cell r="Q63">
            <v>628</v>
          </cell>
          <cell r="R63">
            <v>0</v>
          </cell>
          <cell r="S63">
            <v>0</v>
          </cell>
          <cell r="T63">
            <v>195320</v>
          </cell>
          <cell r="U63">
            <v>18311</v>
          </cell>
        </row>
        <row r="64">
          <cell r="A64">
            <v>39</v>
          </cell>
          <cell r="B64">
            <v>2006</v>
          </cell>
          <cell r="C64" t="str">
            <v>LANGEVIN</v>
          </cell>
          <cell r="D64" t="str">
            <v>Enseignement</v>
          </cell>
          <cell r="E64" t="str">
            <v>Collège</v>
          </cell>
          <cell r="F64" t="str">
            <v xml:space="preserve">11 Bd Colle Bette </v>
          </cell>
          <cell r="G64">
            <v>6510</v>
          </cell>
          <cell r="H64" t="str">
            <v>CARROS</v>
          </cell>
          <cell r="I64" t="str">
            <v>04 92 08 20 70</v>
          </cell>
          <cell r="J64" t="str">
            <v>04 92 08 20 71 ou 72</v>
          </cell>
          <cell r="K64" t="str">
            <v>M MARET</v>
          </cell>
          <cell r="L64" t="str">
            <v>M BOYE</v>
          </cell>
          <cell r="M64" t="str">
            <v>] 1974 - 1988 ]</v>
          </cell>
          <cell r="N64" t="str">
            <v>gaz</v>
          </cell>
          <cell r="O64">
            <v>5625</v>
          </cell>
          <cell r="P64">
            <v>12</v>
          </cell>
          <cell r="Q64">
            <v>780</v>
          </cell>
          <cell r="R64">
            <v>0</v>
          </cell>
          <cell r="S64">
            <v>0</v>
          </cell>
          <cell r="T64">
            <v>206651</v>
          </cell>
          <cell r="U64">
            <v>21280</v>
          </cell>
        </row>
        <row r="65">
          <cell r="A65">
            <v>40</v>
          </cell>
          <cell r="B65">
            <v>2006</v>
          </cell>
          <cell r="C65" t="str">
            <v>Guillaume VENTO</v>
          </cell>
          <cell r="D65" t="str">
            <v>Enseignement</v>
          </cell>
          <cell r="E65" t="str">
            <v>Collège</v>
          </cell>
          <cell r="F65" t="str">
            <v xml:space="preserve">400 Cours Centenaire </v>
          </cell>
          <cell r="G65">
            <v>6503</v>
          </cell>
          <cell r="H65" t="str">
            <v>MENTON</v>
          </cell>
          <cell r="I65" t="str">
            <v>04 92 10 30 03</v>
          </cell>
          <cell r="J65" t="str">
            <v>04 92 10 10 66</v>
          </cell>
          <cell r="K65" t="str">
            <v>M THIERY</v>
          </cell>
          <cell r="L65" t="str">
            <v>Mme PORTET</v>
          </cell>
          <cell r="M65" t="str">
            <v>] 1988 - 2000 ]</v>
          </cell>
          <cell r="N65" t="str">
            <v>gaz</v>
          </cell>
          <cell r="O65">
            <v>4095</v>
          </cell>
          <cell r="P65">
            <v>0</v>
          </cell>
          <cell r="Q65">
            <v>864</v>
          </cell>
          <cell r="R65">
            <v>0</v>
          </cell>
          <cell r="S65">
            <v>0</v>
          </cell>
          <cell r="T65">
            <v>264189</v>
          </cell>
          <cell r="U65">
            <v>25223</v>
          </cell>
          <cell r="V65">
            <v>575420</v>
          </cell>
          <cell r="W65">
            <v>25222</v>
          </cell>
        </row>
        <row r="66">
          <cell r="A66">
            <v>41</v>
          </cell>
          <cell r="B66">
            <v>2006</v>
          </cell>
          <cell r="C66" t="str">
            <v>Victor DURUY</v>
          </cell>
          <cell r="D66" t="str">
            <v>Enseignement</v>
          </cell>
          <cell r="E66" t="str">
            <v>Collège</v>
          </cell>
          <cell r="F66" t="str">
            <v xml:space="preserve">36 av de l'Arbre Inférieur </v>
          </cell>
          <cell r="G66">
            <v>6000</v>
          </cell>
          <cell r="H66" t="str">
            <v>NICE</v>
          </cell>
          <cell r="I66" t="str">
            <v>04 93 85 38 05</v>
          </cell>
          <cell r="J66" t="str">
            <v>04 92 47 78 50</v>
          </cell>
          <cell r="K66" t="str">
            <v>M PIGEON</v>
          </cell>
          <cell r="L66" t="str">
            <v>Mme MALZANI DELGERY</v>
          </cell>
          <cell r="M66" t="str">
            <v>Avant 1974</v>
          </cell>
          <cell r="N66" t="str">
            <v>fioul</v>
          </cell>
          <cell r="O66">
            <v>7500</v>
          </cell>
          <cell r="P66">
            <v>0</v>
          </cell>
          <cell r="Q66">
            <v>700</v>
          </cell>
          <cell r="R66">
            <v>0</v>
          </cell>
          <cell r="S66">
            <v>0</v>
          </cell>
          <cell r="T66">
            <v>180906</v>
          </cell>
          <cell r="U66">
            <v>18051</v>
          </cell>
          <cell r="X66">
            <v>142560</v>
          </cell>
          <cell r="Y66">
            <v>3287</v>
          </cell>
        </row>
        <row r="67">
          <cell r="A67">
            <v>42</v>
          </cell>
          <cell r="B67">
            <v>2006</v>
          </cell>
          <cell r="C67" t="str">
            <v>Jean-Baptiste RUSCA</v>
          </cell>
          <cell r="D67" t="str">
            <v>Enseignement</v>
          </cell>
          <cell r="E67" t="str">
            <v>Collège</v>
          </cell>
          <cell r="F67" t="str">
            <v xml:space="preserve">Saint Dalmas </v>
          </cell>
          <cell r="G67">
            <v>6430</v>
          </cell>
          <cell r="H67" t="str">
            <v>TENDE</v>
          </cell>
          <cell r="I67" t="str">
            <v>04 93 04 86 25</v>
          </cell>
          <cell r="K67" t="str">
            <v>Mle DE ANGELI</v>
          </cell>
          <cell r="L67" t="str">
            <v>M BARDET</v>
          </cell>
          <cell r="M67" t="str">
            <v>Avant 1974</v>
          </cell>
          <cell r="N67" t="str">
            <v>fioul</v>
          </cell>
          <cell r="O67">
            <v>3700</v>
          </cell>
          <cell r="P67">
            <v>0</v>
          </cell>
          <cell r="Q67">
            <v>118</v>
          </cell>
          <cell r="R67">
            <v>0</v>
          </cell>
          <cell r="S67">
            <v>0</v>
          </cell>
          <cell r="T67">
            <v>132151</v>
          </cell>
          <cell r="U67">
            <v>14055</v>
          </cell>
          <cell r="X67">
            <v>212850</v>
          </cell>
          <cell r="Y67">
            <v>12913</v>
          </cell>
        </row>
        <row r="68">
          <cell r="A68">
            <v>43</v>
          </cell>
          <cell r="B68">
            <v>2006</v>
          </cell>
          <cell r="C68" t="str">
            <v>Vallées du Paillon</v>
          </cell>
          <cell r="D68" t="str">
            <v>Enseignement</v>
          </cell>
          <cell r="E68" t="str">
            <v>Collège</v>
          </cell>
          <cell r="F68" t="str">
            <v xml:space="preserve">Av Marcel Celesoni </v>
          </cell>
          <cell r="G68">
            <v>6392</v>
          </cell>
          <cell r="H68" t="str">
            <v>CONTES</v>
          </cell>
          <cell r="I68" t="str">
            <v>04 93 79 18 18 ou 16 10</v>
          </cell>
          <cell r="K68" t="str">
            <v>Mr BILLA</v>
          </cell>
          <cell r="L68" t="str">
            <v>Mme ROBERT</v>
          </cell>
          <cell r="M68" t="str">
            <v>] 1974 - 1988 ]</v>
          </cell>
          <cell r="N68" t="str">
            <v>gaz</v>
          </cell>
          <cell r="O68">
            <v>6585</v>
          </cell>
          <cell r="P68">
            <v>0</v>
          </cell>
          <cell r="Q68">
            <v>741</v>
          </cell>
          <cell r="R68">
            <v>0</v>
          </cell>
          <cell r="S68">
            <v>0</v>
          </cell>
          <cell r="T68">
            <v>189856</v>
          </cell>
          <cell r="U68">
            <v>18251</v>
          </cell>
          <cell r="V68">
            <v>565197</v>
          </cell>
          <cell r="W68">
            <v>21582</v>
          </cell>
        </row>
        <row r="69">
          <cell r="A69">
            <v>44</v>
          </cell>
          <cell r="B69">
            <v>2006</v>
          </cell>
          <cell r="C69" t="str">
            <v>Maurice Jaubert</v>
          </cell>
          <cell r="D69" t="str">
            <v>Enseignement</v>
          </cell>
          <cell r="E69" t="str">
            <v>Collège</v>
          </cell>
          <cell r="F69" t="str">
            <v xml:space="preserve">Cours Albert Camus </v>
          </cell>
          <cell r="G69">
            <v>6300</v>
          </cell>
          <cell r="H69" t="str">
            <v>NICE</v>
          </cell>
          <cell r="I69" t="str">
            <v>04 93 27 68 00</v>
          </cell>
          <cell r="J69" t="str">
            <v>04 93 27 68 18</v>
          </cell>
          <cell r="K69" t="str">
            <v>M BLAZY</v>
          </cell>
          <cell r="L69" t="str">
            <v>M MAISSA</v>
          </cell>
          <cell r="M69" t="str">
            <v>] 1974 - 1988 ]</v>
          </cell>
          <cell r="N69" t="str">
            <v>chauffage urbain</v>
          </cell>
          <cell r="O69">
            <v>4781</v>
          </cell>
          <cell r="P69">
            <v>0</v>
          </cell>
          <cell r="Q69">
            <v>771</v>
          </cell>
          <cell r="R69">
            <v>0</v>
          </cell>
          <cell r="S69">
            <v>0</v>
          </cell>
          <cell r="T69">
            <v>358099</v>
          </cell>
          <cell r="U69">
            <v>30707</v>
          </cell>
          <cell r="V69">
            <v>21129</v>
          </cell>
          <cell r="W69">
            <v>1223</v>
          </cell>
          <cell r="AB69">
            <v>579500</v>
          </cell>
          <cell r="AC69">
            <v>27439</v>
          </cell>
        </row>
        <row r="70">
          <cell r="A70">
            <v>45</v>
          </cell>
          <cell r="B70">
            <v>2006</v>
          </cell>
          <cell r="C70" t="str">
            <v>VALBONNE</v>
          </cell>
          <cell r="D70" t="str">
            <v>Enseignement</v>
          </cell>
          <cell r="E70" t="str">
            <v>Collège</v>
          </cell>
          <cell r="F70" t="str">
            <v xml:space="preserve">Chemin de Darbousson </v>
          </cell>
          <cell r="G70">
            <v>6905</v>
          </cell>
          <cell r="H70" t="str">
            <v>SOPHIA ANTIPOLIS</v>
          </cell>
          <cell r="I70" t="str">
            <v>04 92 91 51 30</v>
          </cell>
          <cell r="K70" t="str">
            <v>M POLYBE</v>
          </cell>
          <cell r="L70" t="str">
            <v>Mme OTTOMBRE-BORSONI</v>
          </cell>
          <cell r="M70" t="str">
            <v>Après 2000</v>
          </cell>
          <cell r="N70" t="str">
            <v>bois</v>
          </cell>
          <cell r="O70">
            <v>9000</v>
          </cell>
          <cell r="P70">
            <v>0</v>
          </cell>
          <cell r="Q70">
            <v>356</v>
          </cell>
          <cell r="R70">
            <v>0</v>
          </cell>
          <cell r="S70">
            <v>0</v>
          </cell>
          <cell r="T70">
            <v>269199</v>
          </cell>
          <cell r="U70">
            <v>26841</v>
          </cell>
          <cell r="V70">
            <v>453058</v>
          </cell>
          <cell r="W70">
            <v>21785</v>
          </cell>
          <cell r="AD70">
            <v>375000</v>
          </cell>
          <cell r="AE70">
            <v>11764</v>
          </cell>
        </row>
        <row r="71">
          <cell r="A71">
            <v>46</v>
          </cell>
          <cell r="B71">
            <v>2006</v>
          </cell>
          <cell r="C71" t="str">
            <v>St BLAISE</v>
          </cell>
          <cell r="D71" t="str">
            <v>Enseignement</v>
          </cell>
          <cell r="E71" t="str">
            <v>Collège</v>
          </cell>
          <cell r="F71" t="str">
            <v xml:space="preserve">2 bd SAINT BLAISE </v>
          </cell>
          <cell r="G71">
            <v>6420</v>
          </cell>
          <cell r="H71" t="str">
            <v>St SAUVEUR SUR TINEE</v>
          </cell>
          <cell r="I71" t="str">
            <v>04 93 02 20 32</v>
          </cell>
          <cell r="J71" t="str">
            <v>04 93 02 20 39</v>
          </cell>
          <cell r="K71" t="str">
            <v>Mme STORTI barbara</v>
          </cell>
          <cell r="L71" t="str">
            <v>Mme GUYOT</v>
          </cell>
          <cell r="M71" t="str">
            <v>Avant 1974</v>
          </cell>
          <cell r="N71" t="str">
            <v>fioul</v>
          </cell>
          <cell r="O71">
            <v>2410</v>
          </cell>
          <cell r="P71">
            <v>0</v>
          </cell>
          <cell r="Q71">
            <v>180</v>
          </cell>
          <cell r="R71">
            <v>0</v>
          </cell>
          <cell r="S71">
            <v>0</v>
          </cell>
          <cell r="T71">
            <v>166895</v>
          </cell>
          <cell r="U71">
            <v>16276</v>
          </cell>
          <cell r="X71">
            <v>459360</v>
          </cell>
          <cell r="Y71">
            <v>28153</v>
          </cell>
          <cell r="Z71">
            <v>48053</v>
          </cell>
          <cell r="AA71">
            <v>7017</v>
          </cell>
        </row>
        <row r="72">
          <cell r="A72">
            <v>47</v>
          </cell>
          <cell r="B72">
            <v>2006</v>
          </cell>
          <cell r="C72" t="str">
            <v>L'EAU VIVE</v>
          </cell>
          <cell r="D72" t="str">
            <v>Enseignement</v>
          </cell>
          <cell r="E72" t="str">
            <v>Collège</v>
          </cell>
          <cell r="F72" t="str">
            <v xml:space="preserve">224 rue Virgile Barel </v>
          </cell>
          <cell r="G72">
            <v>6540</v>
          </cell>
          <cell r="H72" t="str">
            <v>BREIL SUR ROYA</v>
          </cell>
          <cell r="I72" t="str">
            <v>04 93 04 99 00</v>
          </cell>
          <cell r="J72" t="str">
            <v>04 93 04 99 01</v>
          </cell>
          <cell r="K72" t="str">
            <v>Mme MANGIAPAN</v>
          </cell>
          <cell r="L72" t="str">
            <v>M LUERA</v>
          </cell>
          <cell r="M72" t="str">
            <v>Avant 1974</v>
          </cell>
          <cell r="N72" t="str">
            <v>fioul</v>
          </cell>
          <cell r="O72">
            <v>4118</v>
          </cell>
          <cell r="P72">
            <v>0</v>
          </cell>
          <cell r="Q72">
            <v>141</v>
          </cell>
          <cell r="R72">
            <v>0</v>
          </cell>
          <cell r="S72">
            <v>0</v>
          </cell>
          <cell r="T72">
            <v>142657</v>
          </cell>
          <cell r="U72">
            <v>15707</v>
          </cell>
          <cell r="X72">
            <v>351450</v>
          </cell>
          <cell r="Y72">
            <v>21620</v>
          </cell>
        </row>
        <row r="73">
          <cell r="A73">
            <v>56</v>
          </cell>
          <cell r="B73">
            <v>2006</v>
          </cell>
          <cell r="C73" t="str">
            <v>Massena</v>
          </cell>
          <cell r="D73" t="str">
            <v>Enseignement</v>
          </cell>
          <cell r="E73" t="str">
            <v>Lycée</v>
          </cell>
          <cell r="F73" t="str">
            <v xml:space="preserve">2 av. Felix Faure </v>
          </cell>
          <cell r="G73">
            <v>6050</v>
          </cell>
          <cell r="H73" t="str">
            <v>Nice cedex 1</v>
          </cell>
          <cell r="I73" t="str">
            <v>04 93 62 77 00</v>
          </cell>
          <cell r="K73" t="str">
            <v>Mr Vallet</v>
          </cell>
          <cell r="L73" t="str">
            <v>Mr Charpeil</v>
          </cell>
          <cell r="M73" t="str">
            <v>Avant 1974</v>
          </cell>
          <cell r="N73" t="str">
            <v>gaz</v>
          </cell>
          <cell r="O73">
            <v>25881</v>
          </cell>
          <cell r="P73">
            <v>0</v>
          </cell>
          <cell r="Q73">
            <v>1657</v>
          </cell>
          <cell r="R73">
            <v>0</v>
          </cell>
          <cell r="S73">
            <v>0</v>
          </cell>
          <cell r="T73">
            <v>533378</v>
          </cell>
          <cell r="U73">
            <v>0</v>
          </cell>
          <cell r="V73">
            <v>1895309</v>
          </cell>
          <cell r="W73">
            <v>0</v>
          </cell>
        </row>
        <row r="74">
          <cell r="A74">
            <v>57</v>
          </cell>
          <cell r="B74">
            <v>2006</v>
          </cell>
          <cell r="C74" t="str">
            <v>Parc impérial</v>
          </cell>
          <cell r="D74" t="str">
            <v>Enseignement</v>
          </cell>
          <cell r="E74" t="str">
            <v>Lycée</v>
          </cell>
          <cell r="F74" t="str">
            <v xml:space="preserve">Av. Suzanne Lenglen </v>
          </cell>
          <cell r="G74">
            <v>6050</v>
          </cell>
          <cell r="H74" t="str">
            <v>Nice cedex</v>
          </cell>
          <cell r="I74" t="str">
            <v>04 92 15 24 60</v>
          </cell>
          <cell r="M74" t="str">
            <v>Avant 1974</v>
          </cell>
          <cell r="N74" t="str">
            <v>gaz</v>
          </cell>
          <cell r="O74">
            <v>32783</v>
          </cell>
          <cell r="P74">
            <v>0</v>
          </cell>
          <cell r="Q74">
            <v>2531</v>
          </cell>
          <cell r="R74">
            <v>0</v>
          </cell>
          <cell r="S74">
            <v>0</v>
          </cell>
          <cell r="T74">
            <v>911973</v>
          </cell>
          <cell r="U74">
            <v>0</v>
          </cell>
          <cell r="V74">
            <v>2109376</v>
          </cell>
          <cell r="W74">
            <v>0</v>
          </cell>
        </row>
        <row r="75">
          <cell r="A75">
            <v>59</v>
          </cell>
          <cell r="B75">
            <v>2006</v>
          </cell>
          <cell r="C75" t="str">
            <v>Beau Site</v>
          </cell>
          <cell r="D75" t="str">
            <v>Enseignement</v>
          </cell>
          <cell r="E75" t="str">
            <v>Lycée</v>
          </cell>
          <cell r="F75" t="str">
            <v xml:space="preserve">38 av. d'Estienne d'Orve </v>
          </cell>
          <cell r="G75">
            <v>6050</v>
          </cell>
          <cell r="H75" t="str">
            <v>Nice cedex</v>
          </cell>
          <cell r="I75" t="str">
            <v>04 93 97 70 90</v>
          </cell>
          <cell r="M75" t="str">
            <v>Avant 1974</v>
          </cell>
          <cell r="N75" t="str">
            <v>gaz</v>
          </cell>
          <cell r="O75">
            <v>9873</v>
          </cell>
          <cell r="P75">
            <v>0</v>
          </cell>
          <cell r="Q75">
            <v>1270</v>
          </cell>
          <cell r="R75">
            <v>0</v>
          </cell>
          <cell r="S75">
            <v>0</v>
          </cell>
          <cell r="T75">
            <v>253893</v>
          </cell>
          <cell r="U75">
            <v>0</v>
          </cell>
          <cell r="V75">
            <v>584177</v>
          </cell>
          <cell r="W75">
            <v>0</v>
          </cell>
        </row>
        <row r="76">
          <cell r="A76">
            <v>60</v>
          </cell>
          <cell r="B76">
            <v>2006</v>
          </cell>
          <cell r="C76" t="str">
            <v>Paul Augier</v>
          </cell>
          <cell r="D76" t="str">
            <v>Enseignement</v>
          </cell>
          <cell r="E76" t="str">
            <v>Lycée</v>
          </cell>
          <cell r="F76" t="str">
            <v xml:space="preserve">163 Bd René Cassin </v>
          </cell>
          <cell r="G76">
            <v>6203</v>
          </cell>
          <cell r="H76" t="str">
            <v>Nice cedex 3</v>
          </cell>
          <cell r="I76" t="str">
            <v>04 93 72 77 77</v>
          </cell>
          <cell r="K76" t="str">
            <v>Gérard Lancement</v>
          </cell>
          <cell r="M76" t="str">
            <v>Avant 1974</v>
          </cell>
          <cell r="N76" t="str">
            <v>gaz</v>
          </cell>
          <cell r="O76">
            <v>16429</v>
          </cell>
          <cell r="P76">
            <v>0</v>
          </cell>
          <cell r="Q76">
            <v>800</v>
          </cell>
          <cell r="R76">
            <v>0</v>
          </cell>
          <cell r="S76">
            <v>0</v>
          </cell>
          <cell r="T76">
            <v>1331705</v>
          </cell>
          <cell r="U76">
            <v>113388</v>
          </cell>
          <cell r="V76">
            <v>1144978</v>
          </cell>
          <cell r="W76">
            <v>51955</v>
          </cell>
        </row>
        <row r="77">
          <cell r="A77">
            <v>61</v>
          </cell>
          <cell r="B77">
            <v>2006</v>
          </cell>
          <cell r="C77" t="str">
            <v>Guillaume Apollinaire</v>
          </cell>
          <cell r="D77" t="str">
            <v>Enseignement</v>
          </cell>
          <cell r="E77" t="str">
            <v>Lycée</v>
          </cell>
          <cell r="F77" t="str">
            <v xml:space="preserve">29 Bd J.B. Vérany </v>
          </cell>
          <cell r="G77">
            <v>6300</v>
          </cell>
          <cell r="H77" t="str">
            <v>Nice cedex 4</v>
          </cell>
          <cell r="I77" t="str">
            <v>04 93 92 85 35</v>
          </cell>
          <cell r="K77" t="str">
            <v>Michelle Terver</v>
          </cell>
          <cell r="M77" t="str">
            <v>] 1988 - 2000 ]</v>
          </cell>
          <cell r="N77" t="str">
            <v>gaz</v>
          </cell>
          <cell r="O77">
            <v>13415</v>
          </cell>
          <cell r="P77">
            <v>0</v>
          </cell>
          <cell r="Q77">
            <v>1590</v>
          </cell>
          <cell r="R77">
            <v>0</v>
          </cell>
          <cell r="S77">
            <v>0</v>
          </cell>
          <cell r="T77">
            <v>478857</v>
          </cell>
          <cell r="U77">
            <v>42501</v>
          </cell>
          <cell r="V77">
            <v>570249</v>
          </cell>
          <cell r="W77">
            <v>25819</v>
          </cell>
        </row>
        <row r="78">
          <cell r="A78">
            <v>62</v>
          </cell>
          <cell r="B78">
            <v>2006</v>
          </cell>
          <cell r="C78" t="str">
            <v>LPR du bâtiment</v>
          </cell>
          <cell r="D78" t="str">
            <v>Enseignement</v>
          </cell>
          <cell r="E78" t="str">
            <v>Lycée</v>
          </cell>
          <cell r="F78" t="str">
            <v xml:space="preserve">17 Bd Pierre Sola </v>
          </cell>
          <cell r="G78">
            <v>6300</v>
          </cell>
          <cell r="H78" t="str">
            <v>Nice</v>
          </cell>
          <cell r="I78" t="str">
            <v>04 93 55 00 11</v>
          </cell>
          <cell r="J78" t="str">
            <v>04.93.55.40.68</v>
          </cell>
          <cell r="K78" t="str">
            <v>Michel MARQUIS</v>
          </cell>
          <cell r="M78" t="str">
            <v>Avant 1974</v>
          </cell>
          <cell r="N78" t="str">
            <v>gaz</v>
          </cell>
          <cell r="O78">
            <v>10400</v>
          </cell>
          <cell r="P78">
            <v>0</v>
          </cell>
          <cell r="Q78">
            <v>406</v>
          </cell>
          <cell r="R78">
            <v>0</v>
          </cell>
          <cell r="S78">
            <v>0</v>
          </cell>
          <cell r="T78">
            <v>440783</v>
          </cell>
          <cell r="U78">
            <v>37673</v>
          </cell>
          <cell r="V78">
            <v>799687</v>
          </cell>
          <cell r="W78">
            <v>36611</v>
          </cell>
        </row>
        <row r="79">
          <cell r="A79">
            <v>63</v>
          </cell>
          <cell r="B79">
            <v>2006</v>
          </cell>
          <cell r="C79" t="str">
            <v>Magnan</v>
          </cell>
          <cell r="D79" t="str">
            <v>Enseignement</v>
          </cell>
          <cell r="E79" t="str">
            <v>Lycée</v>
          </cell>
          <cell r="F79" t="str">
            <v xml:space="preserve">34 rue Auguste Renoir </v>
          </cell>
          <cell r="G79">
            <v>6000</v>
          </cell>
          <cell r="H79" t="str">
            <v>Nice</v>
          </cell>
          <cell r="I79" t="str">
            <v>04 97 07 22 22</v>
          </cell>
          <cell r="M79" t="str">
            <v>Avant 1974</v>
          </cell>
          <cell r="N79" t="str">
            <v>gaz</v>
          </cell>
          <cell r="O79">
            <v>7422</v>
          </cell>
          <cell r="P79">
            <v>0</v>
          </cell>
          <cell r="Q79">
            <v>810</v>
          </cell>
          <cell r="R79">
            <v>0</v>
          </cell>
          <cell r="S79">
            <v>0</v>
          </cell>
          <cell r="T79">
            <v>223553</v>
          </cell>
          <cell r="U79">
            <v>0</v>
          </cell>
          <cell r="V79">
            <v>477050</v>
          </cell>
          <cell r="W79">
            <v>0</v>
          </cell>
        </row>
        <row r="80">
          <cell r="A80">
            <v>66</v>
          </cell>
          <cell r="B80">
            <v>2006</v>
          </cell>
          <cell r="C80" t="str">
            <v>Carnot</v>
          </cell>
          <cell r="D80" t="str">
            <v>Enseignement</v>
          </cell>
          <cell r="E80" t="str">
            <v>Lycée</v>
          </cell>
          <cell r="F80" t="str">
            <v xml:space="preserve">Bd Carnot </v>
          </cell>
          <cell r="G80">
            <v>6407</v>
          </cell>
          <cell r="H80" t="str">
            <v>Canne cedex</v>
          </cell>
          <cell r="I80" t="str">
            <v>04 92 99 38 88</v>
          </cell>
          <cell r="M80" t="str">
            <v>Avant 1974</v>
          </cell>
          <cell r="N80" t="str">
            <v>gaz</v>
          </cell>
          <cell r="O80">
            <v>18506</v>
          </cell>
          <cell r="P80">
            <v>0</v>
          </cell>
          <cell r="Q80">
            <v>1361</v>
          </cell>
          <cell r="R80">
            <v>0</v>
          </cell>
          <cell r="S80">
            <v>0</v>
          </cell>
          <cell r="T80">
            <v>705534</v>
          </cell>
          <cell r="U80">
            <v>57221</v>
          </cell>
          <cell r="V80">
            <v>1160763</v>
          </cell>
          <cell r="W80">
            <v>51135</v>
          </cell>
        </row>
        <row r="81">
          <cell r="A81">
            <v>67</v>
          </cell>
          <cell r="B81">
            <v>2006</v>
          </cell>
          <cell r="C81" t="str">
            <v>Jules Ferry</v>
          </cell>
          <cell r="D81" t="str">
            <v>Enseignement</v>
          </cell>
          <cell r="E81" t="str">
            <v>Lycée</v>
          </cell>
          <cell r="F81" t="str">
            <v xml:space="preserve">82 Bd de la République </v>
          </cell>
          <cell r="G81">
            <v>6402</v>
          </cell>
          <cell r="H81" t="str">
            <v>Cannes</v>
          </cell>
          <cell r="I81" t="str">
            <v>04 93 06 52 00</v>
          </cell>
          <cell r="M81" t="str">
            <v>Avant 1974</v>
          </cell>
          <cell r="N81" t="str">
            <v>gaz</v>
          </cell>
          <cell r="O81">
            <v>19606</v>
          </cell>
          <cell r="P81">
            <v>0</v>
          </cell>
          <cell r="Q81">
            <v>800</v>
          </cell>
          <cell r="R81">
            <v>0</v>
          </cell>
          <cell r="S81">
            <v>0</v>
          </cell>
          <cell r="T81">
            <v>713850</v>
          </cell>
          <cell r="U81">
            <v>58163</v>
          </cell>
          <cell r="V81">
            <v>1517351</v>
          </cell>
          <cell r="W81">
            <v>63861</v>
          </cell>
        </row>
        <row r="82">
          <cell r="A82">
            <v>72</v>
          </cell>
          <cell r="B82">
            <v>2006</v>
          </cell>
          <cell r="C82" t="str">
            <v>Lycée horticole</v>
          </cell>
          <cell r="D82" t="str">
            <v>Enseignement</v>
          </cell>
          <cell r="E82" t="str">
            <v>Lycée</v>
          </cell>
          <cell r="F82" t="str">
            <v xml:space="preserve">1285 av. Jules Grec </v>
          </cell>
          <cell r="G82">
            <v>6602</v>
          </cell>
          <cell r="H82" t="str">
            <v>Antibes cedex</v>
          </cell>
          <cell r="I82" t="str">
            <v>04 92 91 44 44</v>
          </cell>
          <cell r="K82" t="str">
            <v>Mme Barrale</v>
          </cell>
          <cell r="L82" t="str">
            <v>Mme Beranger</v>
          </cell>
          <cell r="M82" t="str">
            <v>] 1988 - 2000 ]</v>
          </cell>
          <cell r="N82" t="str">
            <v>gaz</v>
          </cell>
          <cell r="O82">
            <v>13248</v>
          </cell>
          <cell r="P82">
            <v>0</v>
          </cell>
          <cell r="Q82">
            <v>559</v>
          </cell>
          <cell r="R82">
            <v>0</v>
          </cell>
          <cell r="S82">
            <v>0</v>
          </cell>
          <cell r="T82">
            <v>478383</v>
          </cell>
          <cell r="U82">
            <v>0</v>
          </cell>
          <cell r="V82">
            <v>1494796</v>
          </cell>
          <cell r="W82">
            <v>0</v>
          </cell>
        </row>
        <row r="83">
          <cell r="A83">
            <v>73</v>
          </cell>
          <cell r="B83">
            <v>2006</v>
          </cell>
          <cell r="C83" t="str">
            <v>Albert Calmette</v>
          </cell>
          <cell r="D83" t="str">
            <v>Enseignement</v>
          </cell>
          <cell r="E83" t="str">
            <v>Lycée</v>
          </cell>
          <cell r="F83" t="str">
            <v xml:space="preserve">5 av. Maréchal Foch </v>
          </cell>
          <cell r="G83">
            <v>6050</v>
          </cell>
          <cell r="H83" t="str">
            <v>Nice</v>
          </cell>
          <cell r="I83" t="str">
            <v>04 93 13 66 00</v>
          </cell>
          <cell r="M83" t="str">
            <v>] 1974 - 1988 ]</v>
          </cell>
          <cell r="N83" t="str">
            <v>gaz</v>
          </cell>
          <cell r="O83">
            <v>4276</v>
          </cell>
          <cell r="P83">
            <v>0</v>
          </cell>
          <cell r="Q83">
            <v>1350</v>
          </cell>
          <cell r="R83">
            <v>0</v>
          </cell>
          <cell r="S83">
            <v>0</v>
          </cell>
          <cell r="T83">
            <v>697048</v>
          </cell>
          <cell r="U83">
            <v>0</v>
          </cell>
          <cell r="V83">
            <v>1160763</v>
          </cell>
          <cell r="W83">
            <v>0</v>
          </cell>
        </row>
        <row r="84">
          <cell r="A84">
            <v>74</v>
          </cell>
          <cell r="B84">
            <v>2006</v>
          </cell>
          <cell r="C84" t="str">
            <v>Francis de Croisset</v>
          </cell>
          <cell r="D84" t="str">
            <v>Enseignement</v>
          </cell>
          <cell r="E84" t="str">
            <v>Lycée</v>
          </cell>
          <cell r="F84" t="str">
            <v xml:space="preserve">10 av. Francis de Croisset </v>
          </cell>
          <cell r="G84">
            <v>6130</v>
          </cell>
          <cell r="H84" t="str">
            <v>Grasse</v>
          </cell>
          <cell r="I84" t="str">
            <v>04 93 36 13 80</v>
          </cell>
          <cell r="K84" t="str">
            <v>Régine Meistermann</v>
          </cell>
          <cell r="L84" t="str">
            <v>Mr Seassau</v>
          </cell>
          <cell r="M84" t="str">
            <v>Après 2000</v>
          </cell>
          <cell r="N84" t="str">
            <v>gaz</v>
          </cell>
          <cell r="O84">
            <v>15142</v>
          </cell>
          <cell r="P84">
            <v>0</v>
          </cell>
          <cell r="Q84">
            <v>592</v>
          </cell>
          <cell r="R84">
            <v>0</v>
          </cell>
          <cell r="S84">
            <v>0</v>
          </cell>
          <cell r="T84">
            <v>771251</v>
          </cell>
          <cell r="U84">
            <v>61607</v>
          </cell>
          <cell r="V84">
            <v>1518446</v>
          </cell>
          <cell r="W84">
            <v>66936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L458"/>
  <sheetViews>
    <sheetView workbookViewId="0">
      <selection activeCell="F56" sqref="F56"/>
    </sheetView>
  </sheetViews>
  <sheetFormatPr baseColWidth="10" defaultRowHeight="15" x14ac:dyDescent="0.2"/>
  <cols>
    <col min="1" max="1" width="6.85546875" style="97" bestFit="1" customWidth="1"/>
    <col min="2" max="2" width="9.42578125" style="98" customWidth="1"/>
    <col min="3" max="3" width="18.5703125" style="97" bestFit="1" customWidth="1"/>
    <col min="4" max="4" width="20.85546875" style="97" bestFit="1" customWidth="1"/>
    <col min="5" max="5" width="11.42578125" style="97"/>
    <col min="6" max="6" width="11.85546875" style="97" bestFit="1" customWidth="1"/>
    <col min="7" max="7" width="25.85546875" style="97" bestFit="1" customWidth="1"/>
    <col min="8" max="8" width="13.28515625" style="97" bestFit="1" customWidth="1"/>
    <col min="9" max="9" width="12.28515625" style="97" bestFit="1" customWidth="1"/>
    <col min="10" max="10" width="14.7109375" style="97" bestFit="1" customWidth="1"/>
    <col min="11" max="11" width="14" style="97" bestFit="1" customWidth="1"/>
    <col min="12" max="12" width="13.28515625" style="97" bestFit="1" customWidth="1"/>
    <col min="13" max="13" width="14.85546875" style="97" bestFit="1" customWidth="1"/>
    <col min="14" max="14" width="14.140625" style="97" bestFit="1" customWidth="1"/>
    <col min="15" max="15" width="14.42578125" style="97" bestFit="1" customWidth="1"/>
    <col min="16" max="16" width="14.7109375" style="97" bestFit="1" customWidth="1"/>
    <col min="17" max="17" width="13.28515625" style="97" bestFit="1" customWidth="1"/>
    <col min="18" max="18" width="14" style="97" bestFit="1" customWidth="1"/>
    <col min="19" max="19" width="13.85546875" style="97" bestFit="1" customWidth="1"/>
    <col min="20" max="20" width="15.5703125" style="97" bestFit="1" customWidth="1"/>
    <col min="21" max="21" width="11.42578125" style="97"/>
    <col min="22" max="22" width="11.7109375" style="97" bestFit="1" customWidth="1"/>
    <col min="23" max="23" width="17.7109375" style="97" bestFit="1" customWidth="1"/>
    <col min="24" max="24" width="12.7109375" style="97" bestFit="1" customWidth="1"/>
    <col min="25" max="25" width="13" style="97" bestFit="1" customWidth="1"/>
    <col min="26" max="26" width="37.7109375" style="97" bestFit="1" customWidth="1"/>
    <col min="27" max="27" width="19.5703125" style="97" bestFit="1" customWidth="1"/>
    <col min="28" max="28" width="11.85546875" style="97" bestFit="1" customWidth="1"/>
    <col min="29" max="29" width="14.140625" style="97" bestFit="1" customWidth="1"/>
    <col min="30" max="31" width="10.85546875" style="97" bestFit="1" customWidth="1"/>
    <col min="32" max="32" width="12.85546875" style="97" bestFit="1" customWidth="1"/>
    <col min="33" max="33" width="16.5703125" style="102" customWidth="1"/>
    <col min="34" max="34" width="11.85546875" style="97" bestFit="1" customWidth="1"/>
    <col min="35" max="35" width="14.5703125" style="97" bestFit="1" customWidth="1"/>
    <col min="36" max="36" width="3" style="104" bestFit="1" customWidth="1"/>
    <col min="37" max="16384" width="11.42578125" style="97"/>
  </cols>
  <sheetData>
    <row r="1" spans="1:38" s="60" customFormat="1" ht="15" customHeight="1" x14ac:dyDescent="0.2">
      <c r="A1" s="31" t="s">
        <v>0</v>
      </c>
      <c r="B1" s="32" t="s">
        <v>1</v>
      </c>
      <c r="C1" s="32" t="s">
        <v>2</v>
      </c>
      <c r="D1" s="33" t="s">
        <v>3</v>
      </c>
      <c r="E1" s="34"/>
      <c r="F1" s="35"/>
      <c r="G1" s="36" t="s">
        <v>4</v>
      </c>
      <c r="H1" s="37"/>
      <c r="I1" s="37"/>
      <c r="J1" s="37"/>
      <c r="K1" s="37"/>
      <c r="L1" s="37"/>
      <c r="M1" s="38"/>
      <c r="N1" s="39" t="s">
        <v>5</v>
      </c>
      <c r="O1" s="40"/>
      <c r="P1" s="41"/>
      <c r="Q1" s="42" t="s">
        <v>6</v>
      </c>
      <c r="R1" s="43"/>
      <c r="S1" s="44"/>
      <c r="T1" s="45" t="s">
        <v>7</v>
      </c>
      <c r="U1" s="46"/>
      <c r="V1" s="47"/>
      <c r="W1" s="48" t="s">
        <v>8</v>
      </c>
      <c r="X1" s="49"/>
      <c r="Y1" s="50"/>
      <c r="Z1" s="51" t="s">
        <v>9</v>
      </c>
      <c r="AA1" s="52"/>
      <c r="AB1" s="53"/>
      <c r="AC1" s="54" t="s">
        <v>10</v>
      </c>
      <c r="AD1" s="55"/>
      <c r="AE1" s="56"/>
      <c r="AF1" s="57" t="s">
        <v>11</v>
      </c>
      <c r="AG1" s="58" t="s">
        <v>134</v>
      </c>
      <c r="AH1" s="59" t="s">
        <v>135</v>
      </c>
      <c r="AI1" s="76" t="s">
        <v>139</v>
      </c>
      <c r="AJ1" s="66"/>
      <c r="AK1" s="1"/>
    </row>
    <row r="2" spans="1:38" s="1" customFormat="1" x14ac:dyDescent="0.2">
      <c r="B2" s="5"/>
      <c r="C2" s="5"/>
      <c r="D2" s="9" t="s">
        <v>12</v>
      </c>
      <c r="E2" s="10" t="s">
        <v>13</v>
      </c>
      <c r="F2" s="9" t="s">
        <v>14</v>
      </c>
      <c r="G2" s="14" t="s">
        <v>15</v>
      </c>
      <c r="H2" s="14" t="s">
        <v>16</v>
      </c>
      <c r="I2" s="14" t="s">
        <v>17</v>
      </c>
      <c r="J2" s="14" t="s">
        <v>18</v>
      </c>
      <c r="K2" s="14" t="s">
        <v>19</v>
      </c>
      <c r="L2" s="14" t="s">
        <v>20</v>
      </c>
      <c r="M2" s="14" t="s">
        <v>21</v>
      </c>
      <c r="N2" s="16" t="s">
        <v>22</v>
      </c>
      <c r="O2" s="16" t="s">
        <v>23</v>
      </c>
      <c r="P2" s="16" t="s">
        <v>24</v>
      </c>
      <c r="Q2" s="18" t="s">
        <v>25</v>
      </c>
      <c r="R2" s="18" t="s">
        <v>26</v>
      </c>
      <c r="S2" s="18" t="s">
        <v>27</v>
      </c>
      <c r="T2" s="21" t="s">
        <v>28</v>
      </c>
      <c r="U2" s="21" t="s">
        <v>29</v>
      </c>
      <c r="V2" s="21" t="s">
        <v>30</v>
      </c>
      <c r="W2" s="23" t="s">
        <v>31</v>
      </c>
      <c r="X2" s="23" t="s">
        <v>32</v>
      </c>
      <c r="Y2" s="23" t="s">
        <v>33</v>
      </c>
      <c r="Z2" s="25" t="s">
        <v>34</v>
      </c>
      <c r="AA2" s="25" t="s">
        <v>35</v>
      </c>
      <c r="AB2" s="25" t="s">
        <v>36</v>
      </c>
      <c r="AC2" s="27" t="s">
        <v>37</v>
      </c>
      <c r="AD2" s="27" t="s">
        <v>38</v>
      </c>
      <c r="AE2" s="27" t="s">
        <v>39</v>
      </c>
      <c r="AF2" s="29"/>
      <c r="AG2" s="8"/>
      <c r="AH2" s="6"/>
      <c r="AI2" s="20"/>
      <c r="AJ2" s="66" t="str">
        <f>IF(AF2="","",IF(COUNTIF(AF$2:AF2,AF2)&gt;1,"",
MAX($D$1:$D1)+1))</f>
        <v/>
      </c>
    </row>
    <row r="3" spans="1:38" s="1" customFormat="1" x14ac:dyDescent="0.2">
      <c r="A3" s="2">
        <v>2006</v>
      </c>
      <c r="B3" s="3" t="s">
        <v>40</v>
      </c>
      <c r="C3" s="4">
        <v>100</v>
      </c>
      <c r="D3" s="11" t="s">
        <v>41</v>
      </c>
      <c r="E3" s="12">
        <v>32</v>
      </c>
      <c r="F3" s="13">
        <v>9936</v>
      </c>
      <c r="G3" s="15" t="s">
        <v>42</v>
      </c>
      <c r="H3" s="15">
        <v>1144</v>
      </c>
      <c r="I3" s="15">
        <v>781.44000000000017</v>
      </c>
      <c r="J3" s="15">
        <v>968</v>
      </c>
      <c r="K3" s="15">
        <v>2750</v>
      </c>
      <c r="L3" s="15">
        <v>5500</v>
      </c>
      <c r="M3" s="15">
        <v>39036.249999999993</v>
      </c>
      <c r="N3" s="17" t="s">
        <v>43</v>
      </c>
      <c r="O3" s="17">
        <v>12210.000000000002</v>
      </c>
      <c r="P3" s="17">
        <v>1200</v>
      </c>
      <c r="Q3" s="19" t="s">
        <v>44</v>
      </c>
      <c r="R3" s="19">
        <v>6600.0000000000009</v>
      </c>
      <c r="S3" s="19">
        <v>2419.2000000000003</v>
      </c>
      <c r="T3" s="22" t="s">
        <v>45</v>
      </c>
      <c r="U3" s="22">
        <v>1056</v>
      </c>
      <c r="V3" s="22">
        <v>1297.4400000000003</v>
      </c>
      <c r="W3" s="24" t="s">
        <v>46</v>
      </c>
      <c r="X3" s="24">
        <v>11000</v>
      </c>
      <c r="Y3" s="24">
        <v>1944.0000000000002</v>
      </c>
      <c r="Z3" s="26" t="s">
        <v>47</v>
      </c>
      <c r="AA3" s="26">
        <v>5544</v>
      </c>
      <c r="AB3" s="26">
        <v>8232.84</v>
      </c>
      <c r="AC3" s="28" t="s">
        <v>48</v>
      </c>
      <c r="AD3" s="28">
        <v>2020</v>
      </c>
      <c r="AE3" s="28">
        <v>3526.25</v>
      </c>
      <c r="AF3" s="30">
        <v>123990</v>
      </c>
      <c r="AG3" s="8">
        <f>F:F+H:H+I:I+J:J+K:K+L:L+M:M+O:O+P:P+R:R+S:S+U:U+V:V+X:X+Y:Y+AA:AA+AB:AB+AD:AD+AE:AE</f>
        <v>117165.42</v>
      </c>
      <c r="AH3" s="7">
        <f>AF3-AG3</f>
        <v>6824.5800000000017</v>
      </c>
      <c r="AI3" s="77">
        <f>AG:AG/C:C</f>
        <v>1171.6541999999999</v>
      </c>
      <c r="AJ3" s="66">
        <f>IF(A3="","",IF(COUNTIF(A$3:A3,A3)&gt;1,"",
MAX($AJ$1:$AJ2)+1))</f>
        <v>1</v>
      </c>
      <c r="AK3" s="1">
        <f ca="1">IF(ROWS($AJ$3:$AJ3)&gt;MAX($AJ$3:$AJ$403),"",OFFSET($A$3,MATCH(ROWS($AJ$3:$AJ3),$AJ$3:$AJ$403,0)-1,0))</f>
        <v>2006</v>
      </c>
      <c r="AL3" s="1">
        <f ca="1">SMALL($AK$3:$AK$8,1)</f>
        <v>2006</v>
      </c>
    </row>
    <row r="4" spans="1:38" s="1" customFormat="1" x14ac:dyDescent="0.2">
      <c r="A4" s="2">
        <v>2008</v>
      </c>
      <c r="B4" s="3" t="s">
        <v>49</v>
      </c>
      <c r="C4" s="4">
        <v>98</v>
      </c>
      <c r="D4" s="11" t="s">
        <v>41</v>
      </c>
      <c r="E4" s="12">
        <v>32</v>
      </c>
      <c r="F4" s="13">
        <v>12144.000000000002</v>
      </c>
      <c r="G4" s="15" t="s">
        <v>50</v>
      </c>
      <c r="H4" s="15">
        <v>930.8</v>
      </c>
      <c r="I4" s="15">
        <v>637.48800000000006</v>
      </c>
      <c r="J4" s="15">
        <v>792</v>
      </c>
      <c r="K4" s="15">
        <v>2205</v>
      </c>
      <c r="L4" s="15">
        <v>4500</v>
      </c>
      <c r="M4" s="15">
        <v>37527.875</v>
      </c>
      <c r="N4" s="17" t="s">
        <v>43</v>
      </c>
      <c r="O4" s="17">
        <v>9990</v>
      </c>
      <c r="P4" s="17">
        <v>1176</v>
      </c>
      <c r="Q4" s="19" t="s">
        <v>44</v>
      </c>
      <c r="R4" s="19">
        <v>5292</v>
      </c>
      <c r="S4" s="19">
        <v>2370.8159999999998</v>
      </c>
      <c r="T4" s="22" t="s">
        <v>45</v>
      </c>
      <c r="U4" s="22">
        <v>850.5</v>
      </c>
      <c r="V4" s="22">
        <v>1271.4912000000002</v>
      </c>
      <c r="W4" s="24" t="s">
        <v>51</v>
      </c>
      <c r="X4" s="24">
        <v>8820</v>
      </c>
      <c r="Y4" s="24">
        <v>1956.7169999999999</v>
      </c>
      <c r="Z4" s="26" t="s">
        <v>47</v>
      </c>
      <c r="AA4" s="26">
        <v>4464</v>
      </c>
      <c r="AB4" s="26">
        <v>6629.04</v>
      </c>
      <c r="AC4" s="28" t="s">
        <v>48</v>
      </c>
      <c r="AD4" s="28">
        <v>1940.4</v>
      </c>
      <c r="AE4" s="28">
        <v>3455.7249999999999</v>
      </c>
      <c r="AF4" s="30">
        <v>121990</v>
      </c>
      <c r="AG4" s="8">
        <f t="shared" ref="AG4:AG67" si="0">F:F+H:H+I:I+J:J+K:K+L:L+M:M+O:O+P:P+R:R+S:S+U:U+V:V+X:X+Y:Y+AA:AA+AB:AB+AD:AD+AE:AE</f>
        <v>106953.85220000001</v>
      </c>
      <c r="AH4" s="7">
        <f t="shared" ref="AH4:AH67" si="1">AF4-AG4</f>
        <v>15036.147799999992</v>
      </c>
      <c r="AI4" s="77">
        <f t="shared" ref="AI4:AI67" si="2">AG:AG/C:C</f>
        <v>1091.3658387755104</v>
      </c>
      <c r="AJ4" s="66">
        <f>IF(A4="","",IF(COUNTIF(A$3:A4,A4)&gt;1,"",
MAX($AJ$1:$AJ3)+1))</f>
        <v>2</v>
      </c>
      <c r="AK4" s="1">
        <f ca="1">IF(ROWS($AJ$3:$AJ4)&gt;MAX($AJ$3:$AJ$403),"",OFFSET($A$3,MATCH(ROWS($AJ$3:$AJ4),$AJ$3:$AJ$403,0)-1,0))</f>
        <v>2008</v>
      </c>
      <c r="AL4" s="1">
        <f ca="1">SMALL($AK$3:$AK$8,2)</f>
        <v>2007</v>
      </c>
    </row>
    <row r="5" spans="1:38" s="1" customFormat="1" x14ac:dyDescent="0.2">
      <c r="A5" s="2">
        <v>2011</v>
      </c>
      <c r="B5" s="3" t="s">
        <v>52</v>
      </c>
      <c r="C5" s="4">
        <v>117</v>
      </c>
      <c r="D5" s="11" t="s">
        <v>53</v>
      </c>
      <c r="E5" s="12">
        <v>36</v>
      </c>
      <c r="F5" s="13">
        <v>10821.6</v>
      </c>
      <c r="G5" s="15" t="s">
        <v>54</v>
      </c>
      <c r="H5" s="15">
        <v>1241.24</v>
      </c>
      <c r="I5" s="15">
        <v>878.04640000000018</v>
      </c>
      <c r="J5" s="15">
        <v>1149.5</v>
      </c>
      <c r="K5" s="15">
        <v>3217.5000000000005</v>
      </c>
      <c r="L5" s="15">
        <v>5500</v>
      </c>
      <c r="M5" s="15">
        <v>43934.962499999994</v>
      </c>
      <c r="N5" s="17" t="s">
        <v>55</v>
      </c>
      <c r="O5" s="17">
        <v>12210.000000000002</v>
      </c>
      <c r="P5" s="17">
        <v>1389.375</v>
      </c>
      <c r="Q5" s="19" t="s">
        <v>44</v>
      </c>
      <c r="R5" s="19">
        <v>7722.0000000000009</v>
      </c>
      <c r="S5" s="19">
        <v>2830.4639999999999</v>
      </c>
      <c r="T5" s="22" t="s">
        <v>56</v>
      </c>
      <c r="U5" s="22">
        <v>1188</v>
      </c>
      <c r="V5" s="22">
        <v>1263.5999999999999</v>
      </c>
      <c r="W5" s="24" t="s">
        <v>51</v>
      </c>
      <c r="X5" s="24">
        <v>12870.000000000002</v>
      </c>
      <c r="Y5" s="24">
        <v>2336.0805</v>
      </c>
      <c r="Z5" s="26" t="s">
        <v>57</v>
      </c>
      <c r="AA5" s="26">
        <v>6351.84</v>
      </c>
      <c r="AB5" s="26">
        <v>10861.646400000003</v>
      </c>
      <c r="AC5" s="28" t="s">
        <v>58</v>
      </c>
      <c r="AD5" s="28">
        <v>2363.4</v>
      </c>
      <c r="AE5" s="28">
        <v>4715.0999999999995</v>
      </c>
      <c r="AF5" s="30">
        <v>145990</v>
      </c>
      <c r="AG5" s="8">
        <f t="shared" si="0"/>
        <v>132844.35479999997</v>
      </c>
      <c r="AH5" s="7">
        <f t="shared" si="1"/>
        <v>13145.645200000028</v>
      </c>
      <c r="AI5" s="77">
        <f t="shared" si="2"/>
        <v>1135.4218358974356</v>
      </c>
      <c r="AJ5" s="66">
        <f>IF(A5="","",IF(COUNTIF(A$3:A5,A5)&gt;1,"",
MAX($AJ$1:$AJ4)+1))</f>
        <v>3</v>
      </c>
      <c r="AK5" s="1">
        <f ca="1">IF(ROWS($AJ$3:$AJ5)&gt;MAX($AJ$3:$AJ$403),"",OFFSET($A$3,MATCH(ROWS($AJ$3:$AJ5),$AJ$3:$AJ$403,0)-1,0))</f>
        <v>2011</v>
      </c>
      <c r="AL5" s="1">
        <f ca="1">SMALL($AK$3:$AK$8,3)</f>
        <v>2008</v>
      </c>
    </row>
    <row r="6" spans="1:38" s="1" customFormat="1" x14ac:dyDescent="0.2">
      <c r="A6" s="2">
        <v>2007</v>
      </c>
      <c r="B6" s="3" t="s">
        <v>59</v>
      </c>
      <c r="C6" s="4">
        <v>161</v>
      </c>
      <c r="D6" s="11" t="s">
        <v>53</v>
      </c>
      <c r="E6" s="12">
        <v>46</v>
      </c>
      <c r="F6" s="13">
        <v>15210.36</v>
      </c>
      <c r="G6" s="15" t="s">
        <v>60</v>
      </c>
      <c r="H6" s="15">
        <v>1334.8833333333332</v>
      </c>
      <c r="I6" s="15">
        <v>933.03800000000001</v>
      </c>
      <c r="J6" s="15">
        <v>1363.5</v>
      </c>
      <c r="K6" s="15">
        <v>4065.25</v>
      </c>
      <c r="L6" s="15">
        <v>5050</v>
      </c>
      <c r="M6" s="15">
        <v>63512.487500000003</v>
      </c>
      <c r="N6" s="17" t="s">
        <v>61</v>
      </c>
      <c r="O6" s="17">
        <v>11211</v>
      </c>
      <c r="P6" s="17">
        <v>1984.325</v>
      </c>
      <c r="Q6" s="19" t="s">
        <v>62</v>
      </c>
      <c r="R6" s="19">
        <v>9756.6</v>
      </c>
      <c r="S6" s="19">
        <v>3854.34</v>
      </c>
      <c r="T6" s="22" t="s">
        <v>63</v>
      </c>
      <c r="U6" s="22">
        <v>1408.95</v>
      </c>
      <c r="V6" s="22">
        <v>1743.63</v>
      </c>
      <c r="W6" s="24" t="s">
        <v>64</v>
      </c>
      <c r="X6" s="24">
        <v>16261</v>
      </c>
      <c r="Y6" s="24">
        <v>3260.25</v>
      </c>
      <c r="Z6" s="26" t="s">
        <v>65</v>
      </c>
      <c r="AA6" s="26">
        <v>7702.2599999999993</v>
      </c>
      <c r="AB6" s="26">
        <v>10744.652699999999</v>
      </c>
      <c r="AC6" s="28" t="s">
        <v>66</v>
      </c>
      <c r="AD6" s="28">
        <v>3223.22</v>
      </c>
      <c r="AE6" s="28">
        <v>5989.2000000000007</v>
      </c>
      <c r="AF6" s="30">
        <v>199990</v>
      </c>
      <c r="AG6" s="8">
        <f t="shared" si="0"/>
        <v>168608.94653333336</v>
      </c>
      <c r="AH6" s="7">
        <f t="shared" si="1"/>
        <v>31381.053466666635</v>
      </c>
      <c r="AI6" s="77">
        <f t="shared" si="2"/>
        <v>1047.2605374741204</v>
      </c>
      <c r="AJ6" s="66">
        <f>IF(A6="","",IF(COUNTIF(A$3:A6,A6)&gt;1,"",
MAX($AJ$1:$AJ5)+1))</f>
        <v>4</v>
      </c>
      <c r="AK6" s="1">
        <f ca="1">IF(ROWS($AJ$3:$AJ6)&gt;MAX($AJ$3:$AJ$403),"",OFFSET($A$3,MATCH(ROWS($AJ$3:$AJ6),$AJ$3:$AJ$403,0)-1,0))</f>
        <v>2007</v>
      </c>
      <c r="AL6" s="1">
        <f ca="1">SMALL($AK$3:$AK$8,4)</f>
        <v>2009</v>
      </c>
    </row>
    <row r="7" spans="1:38" s="1" customFormat="1" x14ac:dyDescent="0.2">
      <c r="A7" s="2">
        <v>2010</v>
      </c>
      <c r="B7" s="3" t="s">
        <v>67</v>
      </c>
      <c r="C7" s="4">
        <v>124</v>
      </c>
      <c r="D7" s="11" t="s">
        <v>41</v>
      </c>
      <c r="E7" s="12">
        <v>38</v>
      </c>
      <c r="F7" s="13">
        <v>14027.7</v>
      </c>
      <c r="G7" s="15" t="s">
        <v>68</v>
      </c>
      <c r="H7" s="15">
        <v>1077.1090909090908</v>
      </c>
      <c r="I7" s="15">
        <v>752.31927272727273</v>
      </c>
      <c r="J7" s="15">
        <v>1036.9499999999998</v>
      </c>
      <c r="K7" s="15">
        <v>2883</v>
      </c>
      <c r="L7" s="15">
        <v>4650</v>
      </c>
      <c r="M7" s="15">
        <v>47995.750000000007</v>
      </c>
      <c r="N7" s="17" t="s">
        <v>43</v>
      </c>
      <c r="O7" s="17">
        <v>10322.999999999998</v>
      </c>
      <c r="P7" s="17">
        <v>1488</v>
      </c>
      <c r="Q7" s="19" t="s">
        <v>44</v>
      </c>
      <c r="R7" s="19">
        <v>6919.2</v>
      </c>
      <c r="S7" s="19">
        <v>2999.808</v>
      </c>
      <c r="T7" s="22" t="s">
        <v>63</v>
      </c>
      <c r="U7" s="22">
        <v>1060.1999999999998</v>
      </c>
      <c r="V7" s="22">
        <v>1342.92</v>
      </c>
      <c r="W7" s="24" t="s">
        <v>69</v>
      </c>
      <c r="X7" s="24">
        <v>11532</v>
      </c>
      <c r="Y7" s="24">
        <v>2561.2200000000003</v>
      </c>
      <c r="Z7" s="26" t="s">
        <v>65</v>
      </c>
      <c r="AA7" s="26">
        <v>5642.9018181818183</v>
      </c>
      <c r="AB7" s="26">
        <v>7871.8480363636363</v>
      </c>
      <c r="AC7" s="28" t="s">
        <v>58</v>
      </c>
      <c r="AD7" s="28">
        <v>2462.64</v>
      </c>
      <c r="AE7" s="28">
        <v>4997.2000000000007</v>
      </c>
      <c r="AF7" s="30">
        <v>153990</v>
      </c>
      <c r="AG7" s="8">
        <f t="shared" si="0"/>
        <v>131623.76621818182</v>
      </c>
      <c r="AH7" s="7">
        <f t="shared" si="1"/>
        <v>22366.233781818184</v>
      </c>
      <c r="AI7" s="77">
        <f t="shared" si="2"/>
        <v>1061.4819856304985</v>
      </c>
      <c r="AJ7" s="66">
        <f>IF(A7="","",IF(COUNTIF(A$3:A7,A7)&gt;1,"",
MAX($AJ$1:$AJ6)+1))</f>
        <v>5</v>
      </c>
      <c r="AK7" s="1">
        <f ca="1">IF(ROWS($AJ$3:$AJ7)&gt;MAX($AJ$3:$AJ$403),"",OFFSET($A$3,MATCH(ROWS($AJ$3:$AJ7),$AJ$3:$AJ$403,0)-1,0))</f>
        <v>2010</v>
      </c>
      <c r="AL7" s="1">
        <f ca="1">SMALL($AK$3:$AK$8,5)</f>
        <v>2010</v>
      </c>
    </row>
    <row r="8" spans="1:38" s="1" customFormat="1" x14ac:dyDescent="0.2">
      <c r="A8" s="2">
        <v>2006</v>
      </c>
      <c r="B8" s="3" t="s">
        <v>70</v>
      </c>
      <c r="C8" s="4">
        <v>111</v>
      </c>
      <c r="D8" s="11" t="s">
        <v>71</v>
      </c>
      <c r="E8" s="12">
        <v>35</v>
      </c>
      <c r="F8" s="13">
        <v>14573.300000000001</v>
      </c>
      <c r="G8" s="15" t="s">
        <v>42</v>
      </c>
      <c r="H8" s="15">
        <v>998.45200000000011</v>
      </c>
      <c r="I8" s="15">
        <v>690.68272000000002</v>
      </c>
      <c r="J8" s="15">
        <v>864.5</v>
      </c>
      <c r="K8" s="15">
        <v>2525.25</v>
      </c>
      <c r="L8" s="15">
        <v>4550</v>
      </c>
      <c r="M8" s="15">
        <v>43330.237499999996</v>
      </c>
      <c r="N8" s="17" t="s">
        <v>72</v>
      </c>
      <c r="O8" s="17">
        <v>10101</v>
      </c>
      <c r="P8" s="17">
        <v>1387.5</v>
      </c>
      <c r="Q8" s="19" t="s">
        <v>73</v>
      </c>
      <c r="R8" s="19">
        <v>6060.6</v>
      </c>
      <c r="S8" s="19">
        <v>2853.1440000000002</v>
      </c>
      <c r="T8" s="22" t="s">
        <v>74</v>
      </c>
      <c r="U8" s="22">
        <v>941.85</v>
      </c>
      <c r="V8" s="22">
        <v>1247.6843999999999</v>
      </c>
      <c r="W8" s="24" t="s">
        <v>64</v>
      </c>
      <c r="X8" s="24">
        <v>10101</v>
      </c>
      <c r="Y8" s="24">
        <v>2247.75</v>
      </c>
      <c r="Z8" s="26" t="s">
        <v>65</v>
      </c>
      <c r="AA8" s="26">
        <v>5018.8319999999994</v>
      </c>
      <c r="AB8" s="26">
        <v>7001.2706399999988</v>
      </c>
      <c r="AC8" s="28" t="s">
        <v>58</v>
      </c>
      <c r="AD8" s="28">
        <v>2200.02</v>
      </c>
      <c r="AE8" s="28">
        <v>4473.3</v>
      </c>
      <c r="AF8" s="30">
        <v>137990</v>
      </c>
      <c r="AG8" s="8">
        <f t="shared" si="0"/>
        <v>121166.37326000001</v>
      </c>
      <c r="AH8" s="7">
        <f t="shared" si="1"/>
        <v>16823.626739999992</v>
      </c>
      <c r="AI8" s="77">
        <f t="shared" si="2"/>
        <v>1091.5889482882883</v>
      </c>
      <c r="AJ8" s="66" t="str">
        <f>IF(A8="","",IF(COUNTIF(A$3:A8,A8)&gt;1,"",
MAX($AJ$1:$AJ7)+1))</f>
        <v/>
      </c>
      <c r="AK8" s="1">
        <f ca="1">IF(ROWS($AJ$3:$AJ8)&gt;MAX($AJ$3:$AJ$403),"",OFFSET($A$3,MATCH(ROWS($AJ$3:$AJ8),$AJ$3:$AJ$403,0)-1,0))</f>
        <v>2009</v>
      </c>
      <c r="AL8" s="1">
        <f ca="1">SMALL($AK$3:$AK$8,6)</f>
        <v>2011</v>
      </c>
    </row>
    <row r="9" spans="1:38" s="1" customFormat="1" x14ac:dyDescent="0.2">
      <c r="A9" s="2">
        <v>2008</v>
      </c>
      <c r="B9" s="3" t="s">
        <v>75</v>
      </c>
      <c r="C9" s="4">
        <v>152</v>
      </c>
      <c r="D9" s="11" t="s">
        <v>53</v>
      </c>
      <c r="E9" s="12">
        <v>44</v>
      </c>
      <c r="F9" s="13">
        <v>13667.28</v>
      </c>
      <c r="G9" s="15" t="s">
        <v>54</v>
      </c>
      <c r="H9" s="15">
        <v>1372.4533333333331</v>
      </c>
      <c r="I9" s="15">
        <v>943.48320000000012</v>
      </c>
      <c r="J9" s="15">
        <v>1369.6000000000001</v>
      </c>
      <c r="K9" s="15">
        <v>4066.0000000000005</v>
      </c>
      <c r="L9" s="15">
        <v>5350</v>
      </c>
      <c r="M9" s="15">
        <v>57077.899999999987</v>
      </c>
      <c r="N9" s="17" t="s">
        <v>43</v>
      </c>
      <c r="O9" s="17">
        <v>11877.000000000002</v>
      </c>
      <c r="P9" s="17">
        <v>1823.9999999999998</v>
      </c>
      <c r="Q9" s="19" t="s">
        <v>62</v>
      </c>
      <c r="R9" s="19">
        <v>9758.4000000000015</v>
      </c>
      <c r="S9" s="19">
        <v>3638.88</v>
      </c>
      <c r="T9" s="22" t="s">
        <v>45</v>
      </c>
      <c r="U9" s="22">
        <v>1412.4</v>
      </c>
      <c r="V9" s="22">
        <v>1972.1088000000004</v>
      </c>
      <c r="W9" s="24" t="s">
        <v>51</v>
      </c>
      <c r="X9" s="24">
        <v>16264.000000000002</v>
      </c>
      <c r="Y9" s="24">
        <v>3034.9079999999994</v>
      </c>
      <c r="Z9" s="26" t="s">
        <v>76</v>
      </c>
      <c r="AA9" s="26">
        <v>7755.36</v>
      </c>
      <c r="AB9" s="26">
        <v>14192.308799999999</v>
      </c>
      <c r="AC9" s="28" t="s">
        <v>58</v>
      </c>
      <c r="AD9" s="28">
        <v>3061.28</v>
      </c>
      <c r="AE9" s="28">
        <v>6125.5999999999995</v>
      </c>
      <c r="AF9" s="30">
        <v>188990</v>
      </c>
      <c r="AG9" s="8">
        <f t="shared" si="0"/>
        <v>164762.96213333332</v>
      </c>
      <c r="AH9" s="7">
        <f t="shared" si="1"/>
        <v>24227.03786666668</v>
      </c>
      <c r="AI9" s="77">
        <f t="shared" si="2"/>
        <v>1083.9668561403507</v>
      </c>
      <c r="AJ9" s="66" t="str">
        <f>IF(A9="","",IF(COUNTIF(A$3:A9,A9)&gt;1,"",
MAX($AJ$1:$AJ8)+1))</f>
        <v/>
      </c>
      <c r="AK9" s="1" t="str">
        <f ca="1">IF(ROWS($AJ$3:$AJ9)&gt;MAX($AJ$3:$AJ$403),"",OFFSET($A$3,MATCH(ROWS($AJ$3:$AJ9),$AJ$3:$AJ$403,0)-1,0))</f>
        <v/>
      </c>
    </row>
    <row r="10" spans="1:38" s="1" customFormat="1" x14ac:dyDescent="0.2">
      <c r="A10" s="2">
        <v>2011</v>
      </c>
      <c r="B10" s="3" t="s">
        <v>77</v>
      </c>
      <c r="C10" s="4">
        <v>91</v>
      </c>
      <c r="D10" s="11" t="s">
        <v>41</v>
      </c>
      <c r="E10" s="12">
        <v>30</v>
      </c>
      <c r="F10" s="13">
        <v>10971.000000000002</v>
      </c>
      <c r="G10" s="15" t="s">
        <v>60</v>
      </c>
      <c r="H10" s="15">
        <v>934.15111111111105</v>
      </c>
      <c r="I10" s="15">
        <v>652.13440000000014</v>
      </c>
      <c r="J10" s="15">
        <v>803.69999999999993</v>
      </c>
      <c r="K10" s="15">
        <v>2138.5</v>
      </c>
      <c r="L10" s="15">
        <v>4700</v>
      </c>
      <c r="M10" s="15">
        <v>35898.362500000003</v>
      </c>
      <c r="N10" s="17" t="s">
        <v>43</v>
      </c>
      <c r="O10" s="17">
        <v>10434</v>
      </c>
      <c r="P10" s="17">
        <v>1092</v>
      </c>
      <c r="Q10" s="19" t="s">
        <v>73</v>
      </c>
      <c r="R10" s="19">
        <v>5132.3999999999996</v>
      </c>
      <c r="S10" s="19">
        <v>2339.0639999999999</v>
      </c>
      <c r="T10" s="22" t="s">
        <v>63</v>
      </c>
      <c r="U10" s="22">
        <v>846</v>
      </c>
      <c r="V10" s="22">
        <v>985.53</v>
      </c>
      <c r="W10" s="24" t="s">
        <v>51</v>
      </c>
      <c r="X10" s="24">
        <v>8554</v>
      </c>
      <c r="Y10" s="24">
        <v>1816.9514999999999</v>
      </c>
      <c r="Z10" s="26" t="s">
        <v>78</v>
      </c>
      <c r="AA10" s="26">
        <v>4372.88</v>
      </c>
      <c r="AB10" s="26">
        <v>7149.6588000000002</v>
      </c>
      <c r="AC10" s="28" t="s">
        <v>66</v>
      </c>
      <c r="AD10" s="28">
        <v>1809.08</v>
      </c>
      <c r="AE10" s="28">
        <v>3385.2000000000003</v>
      </c>
      <c r="AF10" s="30">
        <v>112990</v>
      </c>
      <c r="AG10" s="8">
        <f t="shared" si="0"/>
        <v>104014.61231111111</v>
      </c>
      <c r="AH10" s="7">
        <f t="shared" si="1"/>
        <v>8975.3876888888917</v>
      </c>
      <c r="AI10" s="77">
        <f t="shared" si="2"/>
        <v>1143.0177177045177</v>
      </c>
      <c r="AJ10" s="66" t="str">
        <f>IF(A10="","",IF(COUNTIF(A$3:A10,A10)&gt;1,"",
MAX($AJ$1:$AJ9)+1))</f>
        <v/>
      </c>
      <c r="AK10" s="1" t="str">
        <f ca="1">IF(ROWS($AJ$3:$AJ10)&gt;MAX($AJ$3:$AJ$403),"",OFFSET($A$3,MATCH(ROWS($AJ$3:$AJ10),$AJ$3:$AJ$403,0)-1,0))</f>
        <v/>
      </c>
    </row>
    <row r="11" spans="1:38" s="1" customFormat="1" x14ac:dyDescent="0.2">
      <c r="A11" s="2">
        <v>2011</v>
      </c>
      <c r="B11" s="3" t="s">
        <v>79</v>
      </c>
      <c r="C11" s="4">
        <v>119</v>
      </c>
      <c r="D11" s="11" t="s">
        <v>41</v>
      </c>
      <c r="E11" s="12">
        <v>37</v>
      </c>
      <c r="F11" s="13">
        <v>12509.699999999999</v>
      </c>
      <c r="G11" s="15" t="s">
        <v>42</v>
      </c>
      <c r="H11" s="15">
        <v>1161.576</v>
      </c>
      <c r="I11" s="15">
        <v>818.00736000000006</v>
      </c>
      <c r="J11" s="15">
        <v>1065.9000000000001</v>
      </c>
      <c r="K11" s="15">
        <v>3034.5</v>
      </c>
      <c r="L11" s="15">
        <v>5100</v>
      </c>
      <c r="M11" s="15">
        <v>46453.137499999997</v>
      </c>
      <c r="N11" s="17" t="s">
        <v>55</v>
      </c>
      <c r="O11" s="17">
        <v>11322</v>
      </c>
      <c r="P11" s="17">
        <v>1413.125</v>
      </c>
      <c r="Q11" s="19" t="s">
        <v>80</v>
      </c>
      <c r="R11" s="19">
        <v>7282.8</v>
      </c>
      <c r="S11" s="19">
        <v>2998.8</v>
      </c>
      <c r="T11" s="22" t="s">
        <v>81</v>
      </c>
      <c r="U11" s="22">
        <v>1116.9000000000001</v>
      </c>
      <c r="V11" s="22">
        <v>1274.9183999999998</v>
      </c>
      <c r="W11" s="24" t="s">
        <v>51</v>
      </c>
      <c r="X11" s="24">
        <v>12138</v>
      </c>
      <c r="Y11" s="24">
        <v>2376.0135</v>
      </c>
      <c r="Z11" s="26" t="s">
        <v>78</v>
      </c>
      <c r="AA11" s="26">
        <v>5978.0160000000005</v>
      </c>
      <c r="AB11" s="26">
        <v>9774.0561600000019</v>
      </c>
      <c r="AC11" s="28" t="s">
        <v>58</v>
      </c>
      <c r="AD11" s="28">
        <v>2384.7599999999998</v>
      </c>
      <c r="AE11" s="28">
        <v>4795.7000000000007</v>
      </c>
      <c r="AF11" s="30">
        <v>147990</v>
      </c>
      <c r="AG11" s="8">
        <f t="shared" si="0"/>
        <v>132997.90992000001</v>
      </c>
      <c r="AH11" s="7">
        <f t="shared" si="1"/>
        <v>14992.090079999994</v>
      </c>
      <c r="AI11" s="77">
        <f t="shared" si="2"/>
        <v>1117.6294951260504</v>
      </c>
      <c r="AJ11" s="66" t="str">
        <f>IF(A11="","",IF(COUNTIF(A$3:A11,A11)&gt;1,"",
MAX($AJ$1:$AJ10)+1))</f>
        <v/>
      </c>
      <c r="AK11" s="1" t="str">
        <f ca="1">IF(ROWS($AJ$3:$AJ11)&gt;MAX($AJ$3:$AJ$403),"",OFFSET($A$3,MATCH(ROWS($AJ$3:$AJ11),$AJ$3:$AJ$403,0)-1,0))</f>
        <v/>
      </c>
    </row>
    <row r="12" spans="1:38" s="1" customFormat="1" x14ac:dyDescent="0.2">
      <c r="A12" s="2">
        <v>2006</v>
      </c>
      <c r="B12" s="3" t="s">
        <v>82</v>
      </c>
      <c r="C12" s="4">
        <v>99</v>
      </c>
      <c r="D12" s="11" t="s">
        <v>53</v>
      </c>
      <c r="E12" s="12">
        <v>32</v>
      </c>
      <c r="F12" s="13">
        <v>10046.719999999999</v>
      </c>
      <c r="G12" s="15" t="s">
        <v>54</v>
      </c>
      <c r="H12" s="15">
        <v>1102.4000000000001</v>
      </c>
      <c r="I12" s="15">
        <v>753.02400000000011</v>
      </c>
      <c r="J12" s="15">
        <v>932.80000000000007</v>
      </c>
      <c r="K12" s="15">
        <v>2623.5</v>
      </c>
      <c r="L12" s="15">
        <v>5300</v>
      </c>
      <c r="M12" s="15">
        <v>37175.737499999996</v>
      </c>
      <c r="N12" s="17" t="s">
        <v>61</v>
      </c>
      <c r="O12" s="17">
        <v>11766</v>
      </c>
      <c r="P12" s="17">
        <v>1220.175</v>
      </c>
      <c r="Q12" s="19" t="s">
        <v>83</v>
      </c>
      <c r="R12" s="19">
        <v>6296.4000000000005</v>
      </c>
      <c r="S12" s="19">
        <v>2459.8728000000001</v>
      </c>
      <c r="T12" s="22" t="s">
        <v>81</v>
      </c>
      <c r="U12" s="22">
        <v>1001.7</v>
      </c>
      <c r="V12" s="22">
        <v>1060.6463999999999</v>
      </c>
      <c r="W12" s="24" t="s">
        <v>64</v>
      </c>
      <c r="X12" s="24">
        <v>10494</v>
      </c>
      <c r="Y12" s="24">
        <v>2004.7500000000002</v>
      </c>
      <c r="Z12" s="26" t="s">
        <v>65</v>
      </c>
      <c r="AA12" s="26">
        <v>5304.2400000000007</v>
      </c>
      <c r="AB12" s="26">
        <v>7399.4148000000005</v>
      </c>
      <c r="AC12" s="28" t="s">
        <v>58</v>
      </c>
      <c r="AD12" s="28">
        <v>1991.88</v>
      </c>
      <c r="AE12" s="28">
        <v>3989.7000000000003</v>
      </c>
      <c r="AF12" s="30">
        <v>122990</v>
      </c>
      <c r="AG12" s="8">
        <f t="shared" si="0"/>
        <v>112922.96049999999</v>
      </c>
      <c r="AH12" s="7">
        <f t="shared" si="1"/>
        <v>10067.039500000014</v>
      </c>
      <c r="AI12" s="77">
        <f t="shared" si="2"/>
        <v>1140.6359646464646</v>
      </c>
      <c r="AJ12" s="66" t="str">
        <f>IF(A12="","",IF(COUNTIF(A$3:A12,A12)&gt;1,"",
MAX($AJ$1:$AJ11)+1))</f>
        <v/>
      </c>
      <c r="AK12" s="1" t="str">
        <f ca="1">IF(ROWS($AJ$3:$AJ12)&gt;MAX($AJ$3:$AJ$403),"",OFFSET($A$3,MATCH(ROWS($AJ$3:$AJ12),$AJ$3:$AJ$403,0)-1,0))</f>
        <v/>
      </c>
    </row>
    <row r="13" spans="1:38" s="1" customFormat="1" x14ac:dyDescent="0.2">
      <c r="A13" s="2">
        <v>2009</v>
      </c>
      <c r="B13" s="3" t="s">
        <v>84</v>
      </c>
      <c r="C13" s="4">
        <v>102</v>
      </c>
      <c r="D13" s="11" t="s">
        <v>41</v>
      </c>
      <c r="E13" s="12">
        <v>33</v>
      </c>
      <c r="F13" s="13">
        <v>11498.85</v>
      </c>
      <c r="G13" s="15" t="s">
        <v>42</v>
      </c>
      <c r="H13" s="15">
        <v>1039.896</v>
      </c>
      <c r="I13" s="15">
        <v>734.72256000000004</v>
      </c>
      <c r="J13" s="15">
        <v>940.5</v>
      </c>
      <c r="K13" s="15">
        <v>2524.5</v>
      </c>
      <c r="L13" s="15">
        <v>4950</v>
      </c>
      <c r="M13" s="15">
        <v>39816.974999999999</v>
      </c>
      <c r="N13" s="17" t="s">
        <v>43</v>
      </c>
      <c r="O13" s="17">
        <v>10989</v>
      </c>
      <c r="P13" s="17">
        <v>1224</v>
      </c>
      <c r="Q13" s="19" t="s">
        <v>44</v>
      </c>
      <c r="R13" s="19">
        <v>6058.8</v>
      </c>
      <c r="S13" s="19">
        <v>2467.5839999999998</v>
      </c>
      <c r="T13" s="22" t="s">
        <v>63</v>
      </c>
      <c r="U13" s="22">
        <v>965.25</v>
      </c>
      <c r="V13" s="22">
        <v>1104.6599999999999</v>
      </c>
      <c r="W13" s="24" t="s">
        <v>85</v>
      </c>
      <c r="X13" s="24">
        <v>10098</v>
      </c>
      <c r="Y13" s="24">
        <v>1962.2249999999999</v>
      </c>
      <c r="Z13" s="26" t="s">
        <v>78</v>
      </c>
      <c r="AA13" s="26">
        <v>5075.1360000000004</v>
      </c>
      <c r="AB13" s="26">
        <v>8297.8473600000016</v>
      </c>
      <c r="AC13" s="28" t="s">
        <v>48</v>
      </c>
      <c r="AD13" s="28">
        <v>2037.96</v>
      </c>
      <c r="AE13" s="28">
        <v>3596.7750000000001</v>
      </c>
      <c r="AF13" s="30">
        <v>126990</v>
      </c>
      <c r="AG13" s="8">
        <f t="shared" si="0"/>
        <v>115382.68092000001</v>
      </c>
      <c r="AH13" s="7">
        <f t="shared" si="1"/>
        <v>11607.319079999987</v>
      </c>
      <c r="AI13" s="77">
        <f t="shared" si="2"/>
        <v>1131.2027541176471</v>
      </c>
      <c r="AJ13" s="66">
        <f>IF(A13="","",IF(COUNTIF(A$3:A13,A13)&gt;1,"",
MAX($AJ$1:$AJ12)+1))</f>
        <v>6</v>
      </c>
      <c r="AK13" s="1" t="str">
        <f ca="1">IF(ROWS($AJ$3:$AJ13)&gt;MAX($AJ$3:$AJ$403),"",OFFSET($A$3,MATCH(ROWS($AJ$3:$AJ13),$AJ$3:$AJ$403,0)-1,0))</f>
        <v/>
      </c>
    </row>
    <row r="14" spans="1:38" s="1" customFormat="1" x14ac:dyDescent="0.2">
      <c r="A14" s="2">
        <v>2008</v>
      </c>
      <c r="B14" s="3" t="s">
        <v>86</v>
      </c>
      <c r="C14" s="4">
        <v>152</v>
      </c>
      <c r="D14" s="11" t="s">
        <v>41</v>
      </c>
      <c r="E14" s="12">
        <v>44</v>
      </c>
      <c r="F14" s="13">
        <v>16090.800000000003</v>
      </c>
      <c r="G14" s="15" t="s">
        <v>42</v>
      </c>
      <c r="H14" s="15">
        <v>1205.7066666666665</v>
      </c>
      <c r="I14" s="15">
        <v>828.85440000000006</v>
      </c>
      <c r="J14" s="15">
        <v>1203.1999999999998</v>
      </c>
      <c r="K14" s="15">
        <v>3572</v>
      </c>
      <c r="L14" s="15">
        <v>4700</v>
      </c>
      <c r="M14" s="15">
        <v>59335.1</v>
      </c>
      <c r="N14" s="17" t="s">
        <v>55</v>
      </c>
      <c r="O14" s="17">
        <v>10434</v>
      </c>
      <c r="P14" s="17">
        <v>1805</v>
      </c>
      <c r="Q14" s="19" t="s">
        <v>80</v>
      </c>
      <c r="R14" s="19">
        <v>8572.7999999999993</v>
      </c>
      <c r="S14" s="19">
        <v>3830.4000000000005</v>
      </c>
      <c r="T14" s="22" t="s">
        <v>74</v>
      </c>
      <c r="U14" s="22">
        <v>1240.8</v>
      </c>
      <c r="V14" s="22">
        <v>1708.5408</v>
      </c>
      <c r="W14" s="24" t="s">
        <v>69</v>
      </c>
      <c r="X14" s="24">
        <v>14288</v>
      </c>
      <c r="Y14" s="24">
        <v>3139.56</v>
      </c>
      <c r="Z14" s="26" t="s">
        <v>76</v>
      </c>
      <c r="AA14" s="26">
        <v>6813.119999999999</v>
      </c>
      <c r="AB14" s="26">
        <v>12468.009599999998</v>
      </c>
      <c r="AC14" s="28" t="s">
        <v>87</v>
      </c>
      <c r="AD14" s="28">
        <v>3021.7599999999998</v>
      </c>
      <c r="AE14" s="28">
        <v>5578.0655999999999</v>
      </c>
      <c r="AF14" s="30">
        <v>188990</v>
      </c>
      <c r="AG14" s="8">
        <f t="shared" si="0"/>
        <v>159835.71706666666</v>
      </c>
      <c r="AH14" s="7">
        <f t="shared" si="1"/>
        <v>29154.282933333336</v>
      </c>
      <c r="AI14" s="77">
        <f t="shared" si="2"/>
        <v>1051.5507701754386</v>
      </c>
      <c r="AJ14" s="66" t="str">
        <f>IF(A14="","",IF(COUNTIF(A$3:A14,A14)&gt;1,"",
MAX($AJ$1:$AJ13)+1))</f>
        <v/>
      </c>
      <c r="AK14" s="1" t="str">
        <f ca="1">IF(ROWS($AJ$3:$AJ14)&gt;MAX($AJ$3:$AJ$403),"",OFFSET($A$3,MATCH(ROWS($AJ$3:$AJ14),$AJ$3:$AJ$403,0)-1,0))</f>
        <v/>
      </c>
    </row>
    <row r="15" spans="1:38" s="1" customFormat="1" x14ac:dyDescent="0.2">
      <c r="A15" s="2">
        <v>2011</v>
      </c>
      <c r="B15" s="3" t="s">
        <v>88</v>
      </c>
      <c r="C15" s="4">
        <v>148</v>
      </c>
      <c r="D15" s="11" t="s">
        <v>41</v>
      </c>
      <c r="E15" s="12">
        <v>43</v>
      </c>
      <c r="F15" s="13">
        <v>14093.25</v>
      </c>
      <c r="G15" s="15" t="s">
        <v>50</v>
      </c>
      <c r="H15" s="15">
        <v>1328.6000000000001</v>
      </c>
      <c r="I15" s="15">
        <v>919.29600000000028</v>
      </c>
      <c r="J15" s="15">
        <v>1344</v>
      </c>
      <c r="K15" s="15">
        <v>3885</v>
      </c>
      <c r="L15" s="15">
        <v>5250</v>
      </c>
      <c r="M15" s="15">
        <v>56674.75</v>
      </c>
      <c r="N15" s="17" t="s">
        <v>43</v>
      </c>
      <c r="O15" s="17">
        <v>11655</v>
      </c>
      <c r="P15" s="17">
        <v>1775.9999999999998</v>
      </c>
      <c r="Q15" s="19" t="s">
        <v>44</v>
      </c>
      <c r="R15" s="19">
        <v>9324</v>
      </c>
      <c r="S15" s="19">
        <v>3580.4160000000002</v>
      </c>
      <c r="T15" s="22" t="s">
        <v>45</v>
      </c>
      <c r="U15" s="22">
        <v>1370.25</v>
      </c>
      <c r="V15" s="22">
        <v>1920.2112000000002</v>
      </c>
      <c r="W15" s="24" t="s">
        <v>85</v>
      </c>
      <c r="X15" s="24">
        <v>15540</v>
      </c>
      <c r="Y15" s="24">
        <v>2847.1499999999996</v>
      </c>
      <c r="Z15" s="26" t="s">
        <v>76</v>
      </c>
      <c r="AA15" s="26">
        <v>7434.0000000000018</v>
      </c>
      <c r="AB15" s="26">
        <v>13604.220000000001</v>
      </c>
      <c r="AC15" s="28" t="s">
        <v>66</v>
      </c>
      <c r="AD15" s="28">
        <v>2974.8</v>
      </c>
      <c r="AE15" s="28">
        <v>5505.6</v>
      </c>
      <c r="AF15" s="30">
        <v>183990</v>
      </c>
      <c r="AG15" s="8">
        <f t="shared" si="0"/>
        <v>161026.54320000001</v>
      </c>
      <c r="AH15" s="7">
        <f t="shared" si="1"/>
        <v>22963.456799999985</v>
      </c>
      <c r="AI15" s="77">
        <f t="shared" si="2"/>
        <v>1088.0171837837838</v>
      </c>
      <c r="AJ15" s="66" t="str">
        <f>IF(A15="","",IF(COUNTIF(A$3:A15,A15)&gt;1,"",
MAX($AJ$1:$AJ14)+1))</f>
        <v/>
      </c>
      <c r="AK15" s="1" t="str">
        <f ca="1">IF(ROWS($AJ$3:$AJ15)&gt;MAX($AJ$3:$AJ$403),"",OFFSET($A$3,MATCH(ROWS($AJ$3:$AJ15),$AJ$3:$AJ$403,0)-1,0))</f>
        <v/>
      </c>
    </row>
    <row r="16" spans="1:38" s="1" customFormat="1" x14ac:dyDescent="0.2">
      <c r="A16" s="2">
        <v>2010</v>
      </c>
      <c r="B16" s="3" t="s">
        <v>89</v>
      </c>
      <c r="C16" s="4">
        <v>139</v>
      </c>
      <c r="D16" s="11" t="s">
        <v>90</v>
      </c>
      <c r="E16" s="12">
        <v>41</v>
      </c>
      <c r="F16" s="13">
        <v>14038.81</v>
      </c>
      <c r="G16" s="15" t="s">
        <v>54</v>
      </c>
      <c r="H16" s="15">
        <v>1265.9636363636364</v>
      </c>
      <c r="I16" s="15">
        <v>888.34690909090921</v>
      </c>
      <c r="J16" s="15">
        <v>1246.3000000000002</v>
      </c>
      <c r="K16" s="15">
        <v>3579.25</v>
      </c>
      <c r="L16" s="15">
        <v>5150</v>
      </c>
      <c r="M16" s="15">
        <v>52196.237499999988</v>
      </c>
      <c r="N16" s="17" t="s">
        <v>55</v>
      </c>
      <c r="O16" s="17">
        <v>11433</v>
      </c>
      <c r="P16" s="17">
        <v>1650.6249999999998</v>
      </c>
      <c r="Q16" s="19" t="s">
        <v>83</v>
      </c>
      <c r="R16" s="19">
        <v>8590.2000000000007</v>
      </c>
      <c r="S16" s="19">
        <v>3453.7607999999996</v>
      </c>
      <c r="T16" s="22" t="s">
        <v>45</v>
      </c>
      <c r="U16" s="22">
        <v>1282.3500000000001</v>
      </c>
      <c r="V16" s="22">
        <v>1803.4416000000003</v>
      </c>
      <c r="W16" s="24" t="s">
        <v>85</v>
      </c>
      <c r="X16" s="24">
        <v>14317</v>
      </c>
      <c r="Y16" s="24">
        <v>2674.0124999999998</v>
      </c>
      <c r="Z16" s="26" t="s">
        <v>76</v>
      </c>
      <c r="AA16" s="26">
        <v>6906.9927272727273</v>
      </c>
      <c r="AB16" s="26">
        <v>12639.796690909092</v>
      </c>
      <c r="AC16" s="28" t="s">
        <v>58</v>
      </c>
      <c r="AD16" s="28">
        <v>2788.3399999999997</v>
      </c>
      <c r="AE16" s="28">
        <v>5601.7000000000007</v>
      </c>
      <c r="AF16" s="30">
        <v>172990</v>
      </c>
      <c r="AG16" s="8">
        <f t="shared" si="0"/>
        <v>151506.12736363636</v>
      </c>
      <c r="AH16" s="7">
        <f t="shared" si="1"/>
        <v>21483.872636363638</v>
      </c>
      <c r="AI16" s="77">
        <f t="shared" si="2"/>
        <v>1089.9721393067364</v>
      </c>
      <c r="AJ16" s="66" t="str">
        <f>IF(A16="","",IF(COUNTIF(A$3:A16,A16)&gt;1,"",
MAX($AJ$1:$AJ15)+1))</f>
        <v/>
      </c>
      <c r="AK16" s="1" t="str">
        <f ca="1">IF(ROWS($AJ$3:$AJ16)&gt;MAX($AJ$3:$AJ$403),"",OFFSET($A$3,MATCH(ROWS($AJ$3:$AJ16),$AJ$3:$AJ$403,0)-1,0))</f>
        <v/>
      </c>
    </row>
    <row r="17" spans="1:37" s="1" customFormat="1" x14ac:dyDescent="0.2">
      <c r="A17" s="2">
        <v>2006</v>
      </c>
      <c r="B17" s="3" t="s">
        <v>91</v>
      </c>
      <c r="C17" s="4">
        <v>98</v>
      </c>
      <c r="D17" s="11" t="s">
        <v>92</v>
      </c>
      <c r="E17" s="12">
        <v>32</v>
      </c>
      <c r="F17" s="13">
        <v>10356.48</v>
      </c>
      <c r="G17" s="15" t="s">
        <v>50</v>
      </c>
      <c r="H17" s="15">
        <v>1106.6177777777777</v>
      </c>
      <c r="I17" s="15">
        <v>757.90240000000017</v>
      </c>
      <c r="J17" s="15">
        <v>941.6</v>
      </c>
      <c r="K17" s="15">
        <v>2621.5</v>
      </c>
      <c r="L17" s="15">
        <v>5350</v>
      </c>
      <c r="M17" s="15">
        <v>37527.875</v>
      </c>
      <c r="N17" s="17" t="s">
        <v>43</v>
      </c>
      <c r="O17" s="17">
        <v>11877.000000000002</v>
      </c>
      <c r="P17" s="17">
        <v>1176</v>
      </c>
      <c r="Q17" s="19" t="s">
        <v>44</v>
      </c>
      <c r="R17" s="19">
        <v>6291.6</v>
      </c>
      <c r="S17" s="19">
        <v>2370.8159999999998</v>
      </c>
      <c r="T17" s="22" t="s">
        <v>74</v>
      </c>
      <c r="U17" s="22">
        <v>1011.1500000000001</v>
      </c>
      <c r="V17" s="22">
        <v>1101.5591999999999</v>
      </c>
      <c r="W17" s="24" t="s">
        <v>85</v>
      </c>
      <c r="X17" s="24">
        <v>10486</v>
      </c>
      <c r="Y17" s="24">
        <v>1885.2749999999999</v>
      </c>
      <c r="Z17" s="26" t="s">
        <v>76</v>
      </c>
      <c r="AA17" s="26">
        <v>5307.2</v>
      </c>
      <c r="AB17" s="26">
        <v>9712.1759999999995</v>
      </c>
      <c r="AC17" s="28" t="s">
        <v>48</v>
      </c>
      <c r="AD17" s="28">
        <v>1973.72</v>
      </c>
      <c r="AE17" s="28">
        <v>3455.7249999999999</v>
      </c>
      <c r="AF17" s="30">
        <v>121990</v>
      </c>
      <c r="AG17" s="8">
        <f t="shared" si="0"/>
        <v>115310.19637777779</v>
      </c>
      <c r="AH17" s="7">
        <f t="shared" si="1"/>
        <v>6679.8036222222145</v>
      </c>
      <c r="AI17" s="77">
        <f t="shared" si="2"/>
        <v>1176.6346569160999</v>
      </c>
      <c r="AJ17" s="66" t="str">
        <f>IF(A17="","",IF(COUNTIF(A$3:A17,A17)&gt;1,"",
MAX($AJ$1:$AJ16)+1))</f>
        <v/>
      </c>
      <c r="AK17" s="1" t="str">
        <f ca="1">IF(ROWS($AJ$3:$AJ17)&gt;MAX($AJ$3:$AJ$403),"",OFFSET($A$3,MATCH(ROWS($AJ$3:$AJ17),$AJ$3:$AJ$403,0)-1,0))</f>
        <v/>
      </c>
    </row>
    <row r="18" spans="1:37" s="1" customFormat="1" x14ac:dyDescent="0.2">
      <c r="A18" s="2">
        <v>2011</v>
      </c>
      <c r="B18" s="3" t="s">
        <v>93</v>
      </c>
      <c r="C18" s="4">
        <v>124</v>
      </c>
      <c r="D18" s="11" t="s">
        <v>53</v>
      </c>
      <c r="E18" s="12">
        <v>38</v>
      </c>
      <c r="F18" s="13">
        <v>12945.84</v>
      </c>
      <c r="G18" s="15" t="s">
        <v>54</v>
      </c>
      <c r="H18" s="15">
        <v>1135.0181818181818</v>
      </c>
      <c r="I18" s="15">
        <v>792.76654545454539</v>
      </c>
      <c r="J18" s="15">
        <v>1092.6999999999998</v>
      </c>
      <c r="K18" s="15">
        <v>3038</v>
      </c>
      <c r="L18" s="15">
        <v>4900</v>
      </c>
      <c r="M18" s="15">
        <v>46563.549999999996</v>
      </c>
      <c r="N18" s="17" t="s">
        <v>55</v>
      </c>
      <c r="O18" s="17">
        <v>10878</v>
      </c>
      <c r="P18" s="17">
        <v>1472.5</v>
      </c>
      <c r="Q18" s="19" t="s">
        <v>62</v>
      </c>
      <c r="R18" s="19">
        <v>7291.2</v>
      </c>
      <c r="S18" s="19">
        <v>2968.56</v>
      </c>
      <c r="T18" s="22" t="s">
        <v>63</v>
      </c>
      <c r="U18" s="22">
        <v>1117.2</v>
      </c>
      <c r="V18" s="22">
        <v>1342.92</v>
      </c>
      <c r="W18" s="24" t="s">
        <v>64</v>
      </c>
      <c r="X18" s="24">
        <v>12152</v>
      </c>
      <c r="Y18" s="24">
        <v>2511</v>
      </c>
      <c r="Z18" s="26" t="s">
        <v>57</v>
      </c>
      <c r="AA18" s="26">
        <v>5946.283636363637</v>
      </c>
      <c r="AB18" s="26">
        <v>10168.14501818182</v>
      </c>
      <c r="AC18" s="28" t="s">
        <v>87</v>
      </c>
      <c r="AD18" s="28">
        <v>2475.04</v>
      </c>
      <c r="AE18" s="28">
        <v>4550.5272000000004</v>
      </c>
      <c r="AF18" s="30">
        <v>153990</v>
      </c>
      <c r="AG18" s="8">
        <f t="shared" si="0"/>
        <v>133341.25058181817</v>
      </c>
      <c r="AH18" s="7">
        <f t="shared" si="1"/>
        <v>20648.749418181833</v>
      </c>
      <c r="AI18" s="77">
        <f t="shared" si="2"/>
        <v>1075.3326659824045</v>
      </c>
      <c r="AJ18" s="66" t="str">
        <f>IF(A18="","",IF(COUNTIF(A$3:A18,A18)&gt;1,"",
MAX($AJ$1:$AJ17)+1))</f>
        <v/>
      </c>
      <c r="AK18" s="1" t="str">
        <f ca="1">IF(ROWS($AJ$3:$AJ18)&gt;MAX($AJ$3:$AJ$403),"",OFFSET($A$3,MATCH(ROWS($AJ$3:$AJ18),$AJ$3:$AJ$403,0)-1,0))</f>
        <v/>
      </c>
    </row>
    <row r="19" spans="1:37" s="1" customFormat="1" x14ac:dyDescent="0.2">
      <c r="A19" s="2">
        <v>2006</v>
      </c>
      <c r="B19" s="3" t="s">
        <v>94</v>
      </c>
      <c r="C19" s="4">
        <v>104</v>
      </c>
      <c r="D19" s="11" t="s">
        <v>41</v>
      </c>
      <c r="E19" s="12">
        <v>33</v>
      </c>
      <c r="F19" s="13">
        <v>10815.75</v>
      </c>
      <c r="G19" s="15" t="s">
        <v>60</v>
      </c>
      <c r="H19" s="15">
        <v>1113.8399999999999</v>
      </c>
      <c r="I19" s="15">
        <v>783.18240000000014</v>
      </c>
      <c r="J19" s="15">
        <v>997.5</v>
      </c>
      <c r="K19" s="15">
        <v>2730</v>
      </c>
      <c r="L19" s="15">
        <v>5250</v>
      </c>
      <c r="M19" s="15">
        <v>41026.700000000004</v>
      </c>
      <c r="N19" s="17" t="s">
        <v>95</v>
      </c>
      <c r="O19" s="17">
        <v>11655</v>
      </c>
      <c r="P19" s="17">
        <v>1326</v>
      </c>
      <c r="Q19" s="19" t="s">
        <v>73</v>
      </c>
      <c r="R19" s="19">
        <v>6552</v>
      </c>
      <c r="S19" s="19">
        <v>2673.2160000000003</v>
      </c>
      <c r="T19" s="22" t="s">
        <v>63</v>
      </c>
      <c r="U19" s="22">
        <v>1039.5</v>
      </c>
      <c r="V19" s="22">
        <v>1126.32</v>
      </c>
      <c r="W19" s="24" t="s">
        <v>85</v>
      </c>
      <c r="X19" s="24">
        <v>10920</v>
      </c>
      <c r="Y19" s="24">
        <v>2000.7</v>
      </c>
      <c r="Z19" s="26" t="s">
        <v>47</v>
      </c>
      <c r="AA19" s="26">
        <v>5473.4400000000014</v>
      </c>
      <c r="AB19" s="26">
        <v>8128.0584000000017</v>
      </c>
      <c r="AC19" s="28" t="s">
        <v>48</v>
      </c>
      <c r="AD19" s="28">
        <v>2090.4</v>
      </c>
      <c r="AE19" s="28">
        <v>3667.3</v>
      </c>
      <c r="AF19" s="30">
        <v>128990</v>
      </c>
      <c r="AG19" s="8">
        <f t="shared" si="0"/>
        <v>119368.90680000001</v>
      </c>
      <c r="AH19" s="7">
        <f t="shared" si="1"/>
        <v>9621.0931999999884</v>
      </c>
      <c r="AI19" s="77">
        <f t="shared" si="2"/>
        <v>1147.7779500000001</v>
      </c>
      <c r="AJ19" s="66" t="str">
        <f>IF(A19="","",IF(COUNTIF(A$3:A19,A19)&gt;1,"",
MAX($AJ$1:$AJ18)+1))</f>
        <v/>
      </c>
      <c r="AK19" s="1" t="str">
        <f ca="1">IF(ROWS($AJ$3:$AJ19)&gt;MAX($AJ$3:$AJ$403),"",OFFSET($A$3,MATCH(ROWS($AJ$3:$AJ19),$AJ$3:$AJ$403,0)-1,0))</f>
        <v/>
      </c>
    </row>
    <row r="20" spans="1:37" s="1" customFormat="1" x14ac:dyDescent="0.2">
      <c r="A20" s="2">
        <v>2011</v>
      </c>
      <c r="B20" s="3" t="s">
        <v>96</v>
      </c>
      <c r="C20" s="4">
        <v>162</v>
      </c>
      <c r="D20" s="11" t="s">
        <v>71</v>
      </c>
      <c r="E20" s="12">
        <v>46</v>
      </c>
      <c r="F20" s="13">
        <v>18099.160000000003</v>
      </c>
      <c r="G20" s="15" t="s">
        <v>54</v>
      </c>
      <c r="H20" s="15">
        <v>1286.22</v>
      </c>
      <c r="I20" s="15">
        <v>897.59920000000011</v>
      </c>
      <c r="J20" s="15">
        <v>1309.5</v>
      </c>
      <c r="K20" s="15">
        <v>3928.5</v>
      </c>
      <c r="L20" s="15">
        <v>4850</v>
      </c>
      <c r="M20" s="15">
        <v>60833.024999999994</v>
      </c>
      <c r="N20" s="17" t="s">
        <v>43</v>
      </c>
      <c r="O20" s="17">
        <v>10767</v>
      </c>
      <c r="P20" s="17">
        <v>1943.9999999999998</v>
      </c>
      <c r="Q20" s="19" t="s">
        <v>73</v>
      </c>
      <c r="R20" s="19">
        <v>9428.4</v>
      </c>
      <c r="S20" s="19">
        <v>4164.0480000000007</v>
      </c>
      <c r="T20" s="22" t="s">
        <v>63</v>
      </c>
      <c r="U20" s="22">
        <v>1353.1499999999999</v>
      </c>
      <c r="V20" s="22">
        <v>1754.4599999999998</v>
      </c>
      <c r="W20" s="24" t="s">
        <v>46</v>
      </c>
      <c r="X20" s="24">
        <v>15714</v>
      </c>
      <c r="Y20" s="24">
        <v>3149.2799999999997</v>
      </c>
      <c r="Z20" s="26" t="s">
        <v>47</v>
      </c>
      <c r="AA20" s="26">
        <v>7437.96</v>
      </c>
      <c r="AB20" s="26">
        <v>11045.370599999998</v>
      </c>
      <c r="AC20" s="28" t="s">
        <v>97</v>
      </c>
      <c r="AD20" s="28">
        <v>3230.28</v>
      </c>
      <c r="AE20" s="28">
        <v>5900.8499999999995</v>
      </c>
      <c r="AF20" s="30">
        <v>201990</v>
      </c>
      <c r="AG20" s="8">
        <f t="shared" si="0"/>
        <v>167092.80279999998</v>
      </c>
      <c r="AH20" s="7">
        <f t="shared" si="1"/>
        <v>34897.197200000024</v>
      </c>
      <c r="AI20" s="77">
        <f t="shared" si="2"/>
        <v>1031.4370543209875</v>
      </c>
      <c r="AJ20" s="66" t="str">
        <f>IF(A20="","",IF(COUNTIF(A$3:A20,A20)&gt;1,"",
MAX($AJ$1:$AJ19)+1))</f>
        <v/>
      </c>
      <c r="AK20" s="1" t="str">
        <f ca="1">IF(ROWS($AJ$3:$AJ20)&gt;MAX($AJ$3:$AJ$403),"",OFFSET($A$3,MATCH(ROWS($AJ$3:$AJ20),$AJ$3:$AJ$403,0)-1,0))</f>
        <v/>
      </c>
    </row>
    <row r="21" spans="1:37" s="1" customFormat="1" x14ac:dyDescent="0.2">
      <c r="A21" s="2">
        <v>2007</v>
      </c>
      <c r="B21" s="3" t="s">
        <v>98</v>
      </c>
      <c r="C21" s="4">
        <v>167</v>
      </c>
      <c r="D21" s="11" t="s">
        <v>90</v>
      </c>
      <c r="E21" s="12">
        <v>47</v>
      </c>
      <c r="F21" s="13">
        <v>15263.72</v>
      </c>
      <c r="G21" s="15" t="s">
        <v>60</v>
      </c>
      <c r="H21" s="15">
        <v>1455.48</v>
      </c>
      <c r="I21" s="15">
        <v>1007.8128</v>
      </c>
      <c r="J21" s="15">
        <v>1485.0000000000002</v>
      </c>
      <c r="K21" s="15">
        <v>4509</v>
      </c>
      <c r="L21" s="15">
        <v>5400</v>
      </c>
      <c r="M21" s="15">
        <v>65879.412500000006</v>
      </c>
      <c r="N21" s="17" t="s">
        <v>72</v>
      </c>
      <c r="O21" s="17">
        <v>11988.000000000002</v>
      </c>
      <c r="P21" s="17">
        <v>2087.5</v>
      </c>
      <c r="Q21" s="19" t="s">
        <v>73</v>
      </c>
      <c r="R21" s="19">
        <v>10821.6</v>
      </c>
      <c r="S21" s="19">
        <v>4292.5680000000002</v>
      </c>
      <c r="T21" s="22" t="s">
        <v>74</v>
      </c>
      <c r="U21" s="22">
        <v>1539</v>
      </c>
      <c r="V21" s="22">
        <v>1877.1468</v>
      </c>
      <c r="W21" s="24" t="s">
        <v>69</v>
      </c>
      <c r="X21" s="24">
        <v>18036</v>
      </c>
      <c r="Y21" s="24">
        <v>3449.3850000000002</v>
      </c>
      <c r="Z21" s="26" t="s">
        <v>78</v>
      </c>
      <c r="AA21" s="26">
        <v>8508.24</v>
      </c>
      <c r="AB21" s="26">
        <v>13910.972400000002</v>
      </c>
      <c r="AC21" s="28" t="s">
        <v>58</v>
      </c>
      <c r="AD21" s="28">
        <v>3366.72</v>
      </c>
      <c r="AE21" s="28">
        <v>6730.1</v>
      </c>
      <c r="AF21" s="30">
        <v>207990</v>
      </c>
      <c r="AG21" s="8">
        <f t="shared" si="0"/>
        <v>181607.6575</v>
      </c>
      <c r="AH21" s="7">
        <f t="shared" si="1"/>
        <v>26382.342499999999</v>
      </c>
      <c r="AI21" s="77">
        <f t="shared" si="2"/>
        <v>1087.471002994012</v>
      </c>
      <c r="AJ21" s="66" t="str">
        <f>IF(A21="","",IF(COUNTIF(A$3:A21,A21)&gt;1,"",
MAX($AJ$1:$AJ20)+1))</f>
        <v/>
      </c>
      <c r="AK21" s="1" t="str">
        <f ca="1">IF(ROWS($AJ$3:$AJ21)&gt;MAX($AJ$3:$AJ$403),"",OFFSET($A$3,MATCH(ROWS($AJ$3:$AJ21),$AJ$3:$AJ$403,0)-1,0))</f>
        <v/>
      </c>
    </row>
    <row r="22" spans="1:37" s="1" customFormat="1" x14ac:dyDescent="0.2">
      <c r="A22" s="2">
        <v>2011</v>
      </c>
      <c r="B22" s="3" t="s">
        <v>99</v>
      </c>
      <c r="C22" s="4">
        <v>165</v>
      </c>
      <c r="D22" s="11" t="s">
        <v>92</v>
      </c>
      <c r="E22" s="12">
        <v>47</v>
      </c>
      <c r="F22" s="13">
        <v>16846.68</v>
      </c>
      <c r="G22" s="15" t="s">
        <v>60</v>
      </c>
      <c r="H22" s="15">
        <v>1298.83</v>
      </c>
      <c r="I22" s="15">
        <v>902.13879999999995</v>
      </c>
      <c r="J22" s="15">
        <v>1333.75</v>
      </c>
      <c r="K22" s="15">
        <v>4001.25</v>
      </c>
      <c r="L22" s="15">
        <v>4850</v>
      </c>
      <c r="M22" s="15">
        <v>65090.437500000007</v>
      </c>
      <c r="N22" s="17" t="s">
        <v>72</v>
      </c>
      <c r="O22" s="17">
        <v>10767</v>
      </c>
      <c r="P22" s="17">
        <v>2062.5</v>
      </c>
      <c r="Q22" s="19" t="s">
        <v>44</v>
      </c>
      <c r="R22" s="19">
        <v>9603</v>
      </c>
      <c r="S22" s="19">
        <v>3991.6800000000003</v>
      </c>
      <c r="T22" s="22" t="s">
        <v>81</v>
      </c>
      <c r="U22" s="22">
        <v>1367.7</v>
      </c>
      <c r="V22" s="22">
        <v>1767.7439999999997</v>
      </c>
      <c r="W22" s="24" t="s">
        <v>46</v>
      </c>
      <c r="X22" s="24">
        <v>16005</v>
      </c>
      <c r="Y22" s="24">
        <v>3207.6</v>
      </c>
      <c r="Z22" s="26" t="s">
        <v>47</v>
      </c>
      <c r="AA22" s="26">
        <v>7560.18</v>
      </c>
      <c r="AB22" s="26">
        <v>11226.867299999998</v>
      </c>
      <c r="AC22" s="28" t="s">
        <v>97</v>
      </c>
      <c r="AD22" s="28">
        <v>3290.1000000000004</v>
      </c>
      <c r="AE22" s="28">
        <v>6010.125</v>
      </c>
      <c r="AF22" s="30">
        <v>204990</v>
      </c>
      <c r="AG22" s="8">
        <f t="shared" si="0"/>
        <v>171182.58260000005</v>
      </c>
      <c r="AH22" s="7">
        <f t="shared" si="1"/>
        <v>33807.417399999948</v>
      </c>
      <c r="AI22" s="77">
        <f t="shared" si="2"/>
        <v>1037.470197575758</v>
      </c>
      <c r="AJ22" s="66" t="str">
        <f>IF(A22="","",IF(COUNTIF(A$3:A22,A22)&gt;1,"",
MAX($AJ$1:$AJ21)+1))</f>
        <v/>
      </c>
      <c r="AK22" s="1" t="str">
        <f ca="1">IF(ROWS($AJ$3:$AJ22)&gt;MAX($AJ$3:$AJ$403),"",OFFSET($A$3,MATCH(ROWS($AJ$3:$AJ22),$AJ$3:$AJ$403,0)-1,0))</f>
        <v/>
      </c>
    </row>
    <row r="23" spans="1:37" s="1" customFormat="1" x14ac:dyDescent="0.2">
      <c r="A23" s="2">
        <v>2009</v>
      </c>
      <c r="B23" s="3" t="s">
        <v>100</v>
      </c>
      <c r="C23" s="4">
        <v>108</v>
      </c>
      <c r="D23" s="11" t="s">
        <v>92</v>
      </c>
      <c r="E23" s="12">
        <v>34</v>
      </c>
      <c r="F23" s="13">
        <v>12305.28</v>
      </c>
      <c r="G23" s="15" t="s">
        <v>54</v>
      </c>
      <c r="H23" s="15">
        <v>1038.336</v>
      </c>
      <c r="I23" s="15">
        <v>723.24096000000009</v>
      </c>
      <c r="J23" s="15">
        <v>912</v>
      </c>
      <c r="K23" s="15">
        <v>2592</v>
      </c>
      <c r="L23" s="15">
        <v>4800</v>
      </c>
      <c r="M23" s="15">
        <v>40555.349999999991</v>
      </c>
      <c r="N23" s="17" t="s">
        <v>55</v>
      </c>
      <c r="O23" s="17">
        <v>10656</v>
      </c>
      <c r="P23" s="17">
        <v>1282.5</v>
      </c>
      <c r="Q23" s="19" t="s">
        <v>62</v>
      </c>
      <c r="R23" s="19">
        <v>6220.8</v>
      </c>
      <c r="S23" s="19">
        <v>2585.52</v>
      </c>
      <c r="T23" s="22" t="s">
        <v>74</v>
      </c>
      <c r="U23" s="22">
        <v>979.19999999999993</v>
      </c>
      <c r="V23" s="22">
        <v>1213.9632000000001</v>
      </c>
      <c r="W23" s="24" t="s">
        <v>46</v>
      </c>
      <c r="X23" s="24">
        <v>10368</v>
      </c>
      <c r="Y23" s="24">
        <v>2099.52</v>
      </c>
      <c r="Z23" s="26" t="s">
        <v>57</v>
      </c>
      <c r="AA23" s="26">
        <v>5170.1760000000004</v>
      </c>
      <c r="AB23" s="26">
        <v>8841.0009599999994</v>
      </c>
      <c r="AC23" s="28" t="s">
        <v>87</v>
      </c>
      <c r="AD23" s="28">
        <v>2151.36</v>
      </c>
      <c r="AE23" s="28">
        <v>3963.3624</v>
      </c>
      <c r="AF23" s="30">
        <v>133990</v>
      </c>
      <c r="AG23" s="8">
        <f t="shared" si="0"/>
        <v>118457.60952000001</v>
      </c>
      <c r="AH23" s="7">
        <f t="shared" si="1"/>
        <v>15532.390479999987</v>
      </c>
      <c r="AI23" s="77">
        <f t="shared" si="2"/>
        <v>1096.8297177777779</v>
      </c>
      <c r="AJ23" s="66" t="str">
        <f>IF(A23="","",IF(COUNTIF(A$3:A23,A23)&gt;1,"",
MAX($AJ$1:$AJ22)+1))</f>
        <v/>
      </c>
      <c r="AK23" s="1" t="str">
        <f ca="1">IF(ROWS($AJ$3:$AJ23)&gt;MAX($AJ$3:$AJ$403),"",OFFSET($A$3,MATCH(ROWS($AJ$3:$AJ23),$AJ$3:$AJ$403,0)-1,0))</f>
        <v/>
      </c>
    </row>
    <row r="24" spans="1:37" s="1" customFormat="1" x14ac:dyDescent="0.2">
      <c r="A24" s="2">
        <v>2008</v>
      </c>
      <c r="B24" s="3" t="s">
        <v>101</v>
      </c>
      <c r="C24" s="4">
        <v>123</v>
      </c>
      <c r="D24" s="11" t="s">
        <v>41</v>
      </c>
      <c r="E24" s="12">
        <v>38</v>
      </c>
      <c r="F24" s="13">
        <v>13503.300000000001</v>
      </c>
      <c r="G24" s="15" t="s">
        <v>42</v>
      </c>
      <c r="H24" s="15">
        <v>1118.8509090909088</v>
      </c>
      <c r="I24" s="15">
        <v>783.02632727272726</v>
      </c>
      <c r="J24" s="15">
        <v>1013.6499999999999</v>
      </c>
      <c r="K24" s="15">
        <v>2982.75</v>
      </c>
      <c r="L24" s="15">
        <v>4850</v>
      </c>
      <c r="M24" s="15">
        <v>48014.587499999994</v>
      </c>
      <c r="N24" s="17" t="s">
        <v>95</v>
      </c>
      <c r="O24" s="17">
        <v>10767</v>
      </c>
      <c r="P24" s="17">
        <v>1568.25</v>
      </c>
      <c r="Q24" s="19" t="s">
        <v>80</v>
      </c>
      <c r="R24" s="19">
        <v>7158.5999999999995</v>
      </c>
      <c r="S24" s="19">
        <v>3099.6</v>
      </c>
      <c r="T24" s="22" t="s">
        <v>74</v>
      </c>
      <c r="U24" s="22">
        <v>1091.25</v>
      </c>
      <c r="V24" s="22">
        <v>1382.5691999999999</v>
      </c>
      <c r="W24" s="24" t="s">
        <v>51</v>
      </c>
      <c r="X24" s="24">
        <v>11931</v>
      </c>
      <c r="Y24" s="24">
        <v>2455.8795</v>
      </c>
      <c r="Z24" s="26" t="s">
        <v>65</v>
      </c>
      <c r="AA24" s="26">
        <v>5844.3381818181824</v>
      </c>
      <c r="AB24" s="26">
        <v>8152.8517636363631</v>
      </c>
      <c r="AC24" s="28" t="s">
        <v>48</v>
      </c>
      <c r="AD24" s="28">
        <v>2452.6200000000003</v>
      </c>
      <c r="AE24" s="28">
        <v>4337.2875000000004</v>
      </c>
      <c r="AF24" s="30">
        <v>152990</v>
      </c>
      <c r="AG24" s="8">
        <f t="shared" si="0"/>
        <v>132507.41088181818</v>
      </c>
      <c r="AH24" s="7">
        <f t="shared" si="1"/>
        <v>20482.589118181815</v>
      </c>
      <c r="AI24" s="77">
        <f t="shared" si="2"/>
        <v>1077.2960234294162</v>
      </c>
      <c r="AJ24" s="66" t="str">
        <f>IF(A24="","",IF(COUNTIF(A$3:A24,A24)&gt;1,"",
MAX($AJ$1:$AJ23)+1))</f>
        <v/>
      </c>
      <c r="AK24" s="1" t="str">
        <f ca="1">IF(ROWS($AJ$3:$AJ24)&gt;MAX($AJ$3:$AJ$403),"",OFFSET($A$3,MATCH(ROWS($AJ$3:$AJ24),$AJ$3:$AJ$403,0)-1,0))</f>
        <v/>
      </c>
    </row>
    <row r="25" spans="1:37" s="1" customFormat="1" x14ac:dyDescent="0.2">
      <c r="A25" s="2">
        <v>2008</v>
      </c>
      <c r="B25" s="3" t="s">
        <v>102</v>
      </c>
      <c r="C25" s="4">
        <v>163</v>
      </c>
      <c r="D25" s="11" t="s">
        <v>90</v>
      </c>
      <c r="E25" s="12">
        <v>46</v>
      </c>
      <c r="F25" s="13">
        <v>17049.900000000001</v>
      </c>
      <c r="G25" s="15" t="s">
        <v>68</v>
      </c>
      <c r="H25" s="15">
        <v>1263.8166666666668</v>
      </c>
      <c r="I25" s="15">
        <v>880.57400000000007</v>
      </c>
      <c r="J25" s="15">
        <v>1282.5</v>
      </c>
      <c r="K25" s="15">
        <v>3871.25</v>
      </c>
      <c r="L25" s="15">
        <v>4750</v>
      </c>
      <c r="M25" s="15">
        <v>63091.187500000007</v>
      </c>
      <c r="N25" s="17" t="s">
        <v>43</v>
      </c>
      <c r="O25" s="17">
        <v>10545</v>
      </c>
      <c r="P25" s="17">
        <v>1955.9999999999998</v>
      </c>
      <c r="Q25" s="19" t="s">
        <v>44</v>
      </c>
      <c r="R25" s="19">
        <v>9291</v>
      </c>
      <c r="S25" s="19">
        <v>3943.2959999999998</v>
      </c>
      <c r="T25" s="22" t="s">
        <v>63</v>
      </c>
      <c r="U25" s="22">
        <v>1339.5</v>
      </c>
      <c r="V25" s="22">
        <v>1765.29</v>
      </c>
      <c r="W25" s="24" t="s">
        <v>64</v>
      </c>
      <c r="X25" s="24">
        <v>15485</v>
      </c>
      <c r="Y25" s="24">
        <v>3300.7500000000005</v>
      </c>
      <c r="Z25" s="26" t="s">
        <v>78</v>
      </c>
      <c r="AA25" s="26">
        <v>7324.5</v>
      </c>
      <c r="AB25" s="26">
        <v>11975.557500000001</v>
      </c>
      <c r="AC25" s="28" t="s">
        <v>58</v>
      </c>
      <c r="AD25" s="28">
        <v>3243.7</v>
      </c>
      <c r="AE25" s="28">
        <v>6568.9000000000005</v>
      </c>
      <c r="AF25" s="30">
        <v>202990</v>
      </c>
      <c r="AG25" s="8">
        <f t="shared" si="0"/>
        <v>168927.72166666665</v>
      </c>
      <c r="AH25" s="7">
        <f t="shared" si="1"/>
        <v>34062.27833333335</v>
      </c>
      <c r="AI25" s="77">
        <f t="shared" si="2"/>
        <v>1036.3663905930468</v>
      </c>
      <c r="AJ25" s="66" t="str">
        <f>IF(A25="","",IF(COUNTIF(A$3:A25,A25)&gt;1,"",
MAX($AJ$1:$AJ24)+1))</f>
        <v/>
      </c>
      <c r="AK25" s="1" t="str">
        <f ca="1">IF(ROWS($AJ$3:$AJ25)&gt;MAX($AJ$3:$AJ$403),"",OFFSET($A$3,MATCH(ROWS($AJ$3:$AJ25),$AJ$3:$AJ$403,0)-1,0))</f>
        <v/>
      </c>
    </row>
    <row r="26" spans="1:37" s="1" customFormat="1" x14ac:dyDescent="0.2">
      <c r="A26" s="2">
        <v>2007</v>
      </c>
      <c r="B26" s="3" t="s">
        <v>103</v>
      </c>
      <c r="C26" s="4">
        <v>180</v>
      </c>
      <c r="D26" s="11" t="s">
        <v>53</v>
      </c>
      <c r="E26" s="12">
        <v>50</v>
      </c>
      <c r="F26" s="13">
        <v>15030.000000000002</v>
      </c>
      <c r="G26" s="15" t="s">
        <v>42</v>
      </c>
      <c r="H26" s="15">
        <v>1535.6000000000001</v>
      </c>
      <c r="I26" s="15">
        <v>1076.4160000000002</v>
      </c>
      <c r="J26" s="15">
        <v>1666.5</v>
      </c>
      <c r="K26" s="15">
        <v>4950</v>
      </c>
      <c r="L26" s="15">
        <v>5500</v>
      </c>
      <c r="M26" s="15">
        <v>70265.25</v>
      </c>
      <c r="N26" s="17" t="s">
        <v>95</v>
      </c>
      <c r="O26" s="17">
        <v>12210.000000000002</v>
      </c>
      <c r="P26" s="17">
        <v>2295</v>
      </c>
      <c r="Q26" s="19" t="s">
        <v>83</v>
      </c>
      <c r="R26" s="19">
        <v>11880.000000000002</v>
      </c>
      <c r="S26" s="19">
        <v>4472.4960000000001</v>
      </c>
      <c r="T26" s="22" t="s">
        <v>74</v>
      </c>
      <c r="U26" s="22">
        <v>1666.5000000000002</v>
      </c>
      <c r="V26" s="22">
        <v>2023.2719999999999</v>
      </c>
      <c r="W26" s="24" t="s">
        <v>85</v>
      </c>
      <c r="X26" s="24">
        <v>19800</v>
      </c>
      <c r="Y26" s="24">
        <v>3462.75</v>
      </c>
      <c r="Z26" s="26" t="s">
        <v>47</v>
      </c>
      <c r="AA26" s="26">
        <v>9254.2153846153851</v>
      </c>
      <c r="AB26" s="26">
        <v>13742.509846153847</v>
      </c>
      <c r="AC26" s="28" t="s">
        <v>66</v>
      </c>
      <c r="AD26" s="28">
        <v>3636</v>
      </c>
      <c r="AE26" s="28">
        <v>6696</v>
      </c>
      <c r="AF26" s="30">
        <v>223990</v>
      </c>
      <c r="AG26" s="8">
        <f t="shared" si="0"/>
        <v>191162.50923076924</v>
      </c>
      <c r="AH26" s="7">
        <f t="shared" si="1"/>
        <v>32827.490769230761</v>
      </c>
      <c r="AI26" s="77">
        <f t="shared" si="2"/>
        <v>1062.0139401709403</v>
      </c>
      <c r="AJ26" s="66" t="str">
        <f>IF(A26="","",IF(COUNTIF(A$3:A26,A26)&gt;1,"",
MAX($AJ$1:$AJ25)+1))</f>
        <v/>
      </c>
      <c r="AK26" s="1" t="str">
        <f ca="1">IF(ROWS($AJ$3:$AJ26)&gt;MAX($AJ$3:$AJ$403),"",OFFSET($A$3,MATCH(ROWS($AJ$3:$AJ26),$AJ$3:$AJ$403,0)-1,0))</f>
        <v/>
      </c>
    </row>
    <row r="27" spans="1:37" s="1" customFormat="1" x14ac:dyDescent="0.2">
      <c r="A27" s="2">
        <v>2009</v>
      </c>
      <c r="B27" s="3" t="s">
        <v>104</v>
      </c>
      <c r="C27" s="4">
        <v>170</v>
      </c>
      <c r="D27" s="11" t="s">
        <v>53</v>
      </c>
      <c r="E27" s="12">
        <v>48</v>
      </c>
      <c r="F27" s="13">
        <v>16512.96</v>
      </c>
      <c r="G27" s="15" t="s">
        <v>54</v>
      </c>
      <c r="H27" s="15">
        <v>1315.32</v>
      </c>
      <c r="I27" s="15">
        <v>908.0752</v>
      </c>
      <c r="J27" s="15">
        <v>1401.6499999999999</v>
      </c>
      <c r="K27" s="15">
        <v>4122.5</v>
      </c>
      <c r="L27" s="15">
        <v>4850</v>
      </c>
      <c r="M27" s="15">
        <v>63837.124999999985</v>
      </c>
      <c r="N27" s="17" t="s">
        <v>55</v>
      </c>
      <c r="O27" s="17">
        <v>10767</v>
      </c>
      <c r="P27" s="17">
        <v>2018.75</v>
      </c>
      <c r="Q27" s="19" t="s">
        <v>62</v>
      </c>
      <c r="R27" s="19">
        <v>9894</v>
      </c>
      <c r="S27" s="19">
        <v>4069.7999999999997</v>
      </c>
      <c r="T27" s="22" t="s">
        <v>81</v>
      </c>
      <c r="U27" s="22">
        <v>1411.35</v>
      </c>
      <c r="V27" s="22">
        <v>1821.3119999999999</v>
      </c>
      <c r="W27" s="24" t="s">
        <v>69</v>
      </c>
      <c r="X27" s="24">
        <v>16490</v>
      </c>
      <c r="Y27" s="24">
        <v>3511.35</v>
      </c>
      <c r="Z27" s="26" t="s">
        <v>78</v>
      </c>
      <c r="AA27" s="26">
        <v>7757.6123076923086</v>
      </c>
      <c r="AB27" s="26">
        <v>12683.696123076923</v>
      </c>
      <c r="AC27" s="28" t="s">
        <v>48</v>
      </c>
      <c r="AD27" s="28">
        <v>3389.8</v>
      </c>
      <c r="AE27" s="28">
        <v>5994.625</v>
      </c>
      <c r="AF27" s="30">
        <v>211990</v>
      </c>
      <c r="AG27" s="8">
        <f t="shared" si="0"/>
        <v>172756.92563076923</v>
      </c>
      <c r="AH27" s="7">
        <f t="shared" si="1"/>
        <v>39233.074369230773</v>
      </c>
      <c r="AI27" s="77">
        <f t="shared" si="2"/>
        <v>1016.2172095927601</v>
      </c>
      <c r="AJ27" s="66" t="str">
        <f>IF(A27="","",IF(COUNTIF(A$3:A27,A27)&gt;1,"",
MAX($AJ$1:$AJ26)+1))</f>
        <v/>
      </c>
      <c r="AK27" s="1" t="str">
        <f ca="1">IF(ROWS($AJ$3:$AJ27)&gt;MAX($AJ$3:$AJ$403),"",OFFSET($A$3,MATCH(ROWS($AJ$3:$AJ27),$AJ$3:$AJ$403,0)-1,0))</f>
        <v/>
      </c>
    </row>
    <row r="28" spans="1:37" s="1" customFormat="1" x14ac:dyDescent="0.2">
      <c r="A28" s="2">
        <v>2009</v>
      </c>
      <c r="B28" s="3" t="s">
        <v>105</v>
      </c>
      <c r="C28" s="4">
        <v>133</v>
      </c>
      <c r="D28" s="11" t="s">
        <v>41</v>
      </c>
      <c r="E28" s="12">
        <v>40</v>
      </c>
      <c r="F28" s="13">
        <v>14904</v>
      </c>
      <c r="G28" s="15" t="s">
        <v>68</v>
      </c>
      <c r="H28" s="15">
        <v>1104.6690909090912</v>
      </c>
      <c r="I28" s="15">
        <v>758.3208727272729</v>
      </c>
      <c r="J28" s="15">
        <v>1025.8000000000002</v>
      </c>
      <c r="K28" s="15">
        <v>3059</v>
      </c>
      <c r="L28" s="15">
        <v>4600</v>
      </c>
      <c r="M28" s="15">
        <v>51479.312500000007</v>
      </c>
      <c r="N28" s="17" t="s">
        <v>61</v>
      </c>
      <c r="O28" s="17">
        <v>10212</v>
      </c>
      <c r="P28" s="17">
        <v>1639.2250000000001</v>
      </c>
      <c r="Q28" s="19" t="s">
        <v>62</v>
      </c>
      <c r="R28" s="19">
        <v>7341.6</v>
      </c>
      <c r="S28" s="19">
        <v>3184.02</v>
      </c>
      <c r="T28" s="22" t="s">
        <v>81</v>
      </c>
      <c r="U28" s="22">
        <v>1104</v>
      </c>
      <c r="V28" s="22">
        <v>1424.9087999999999</v>
      </c>
      <c r="W28" s="24" t="s">
        <v>64</v>
      </c>
      <c r="X28" s="24">
        <v>12236</v>
      </c>
      <c r="Y28" s="24">
        <v>2693.25</v>
      </c>
      <c r="Z28" s="26" t="s">
        <v>65</v>
      </c>
      <c r="AA28" s="26">
        <v>5934.5018181818195</v>
      </c>
      <c r="AB28" s="26">
        <v>8278.6300363636365</v>
      </c>
      <c r="AC28" s="28" t="s">
        <v>66</v>
      </c>
      <c r="AD28" s="28">
        <v>2638.72</v>
      </c>
      <c r="AE28" s="28">
        <v>4947.6000000000004</v>
      </c>
      <c r="AF28" s="30">
        <v>164990</v>
      </c>
      <c r="AG28" s="8">
        <f t="shared" si="0"/>
        <v>138565.55811818186</v>
      </c>
      <c r="AH28" s="7">
        <f t="shared" si="1"/>
        <v>26424.441881818144</v>
      </c>
      <c r="AI28" s="77">
        <f t="shared" si="2"/>
        <v>1041.8463016404651</v>
      </c>
      <c r="AJ28" s="66" t="str">
        <f>IF(A28="","",IF(COUNTIF(A$3:A28,A28)&gt;1,"",
MAX($AJ$1:$AJ27)+1))</f>
        <v/>
      </c>
      <c r="AK28" s="1" t="str">
        <f ca="1">IF(ROWS($AJ$3:$AJ28)&gt;MAX($AJ$3:$AJ$403),"",OFFSET($A$3,MATCH(ROWS($AJ$3:$AJ28),$AJ$3:$AJ$403,0)-1,0))</f>
        <v/>
      </c>
    </row>
    <row r="29" spans="1:37" s="1" customFormat="1" x14ac:dyDescent="0.2">
      <c r="A29" s="2">
        <v>2008</v>
      </c>
      <c r="B29" s="3" t="s">
        <v>106</v>
      </c>
      <c r="C29" s="4">
        <v>153</v>
      </c>
      <c r="D29" s="11" t="s">
        <v>90</v>
      </c>
      <c r="E29" s="12">
        <v>44</v>
      </c>
      <c r="F29" s="13">
        <v>16929.88</v>
      </c>
      <c r="G29" s="15" t="s">
        <v>50</v>
      </c>
      <c r="H29" s="15">
        <v>1171.17</v>
      </c>
      <c r="I29" s="15">
        <v>803.82120000000009</v>
      </c>
      <c r="J29" s="15">
        <v>1164.8000000000002</v>
      </c>
      <c r="K29" s="15">
        <v>3480.75</v>
      </c>
      <c r="L29" s="15">
        <v>4550</v>
      </c>
      <c r="M29" s="15">
        <v>58589.4375</v>
      </c>
      <c r="N29" s="17" t="s">
        <v>95</v>
      </c>
      <c r="O29" s="17">
        <v>10101</v>
      </c>
      <c r="P29" s="17">
        <v>1950.75</v>
      </c>
      <c r="Q29" s="19" t="s">
        <v>62</v>
      </c>
      <c r="R29" s="19">
        <v>8353.8000000000011</v>
      </c>
      <c r="S29" s="19">
        <v>3662.8199999999997</v>
      </c>
      <c r="T29" s="22" t="s">
        <v>74</v>
      </c>
      <c r="U29" s="22">
        <v>1214.8500000000001</v>
      </c>
      <c r="V29" s="22">
        <v>1719.7811999999999</v>
      </c>
      <c r="W29" s="24" t="s">
        <v>85</v>
      </c>
      <c r="X29" s="24">
        <v>13923</v>
      </c>
      <c r="Y29" s="24">
        <v>2943.3375000000001</v>
      </c>
      <c r="Z29" s="26" t="s">
        <v>78</v>
      </c>
      <c r="AA29" s="26">
        <v>6633.9</v>
      </c>
      <c r="AB29" s="26">
        <v>10846.426500000001</v>
      </c>
      <c r="AC29" s="28" t="s">
        <v>87</v>
      </c>
      <c r="AD29" s="28">
        <v>3032.46</v>
      </c>
      <c r="AE29" s="28">
        <v>5614.7633999999998</v>
      </c>
      <c r="AF29" s="30">
        <v>189990</v>
      </c>
      <c r="AG29" s="8">
        <f t="shared" si="0"/>
        <v>156686.74729999999</v>
      </c>
      <c r="AH29" s="7">
        <f t="shared" si="1"/>
        <v>33303.252700000012</v>
      </c>
      <c r="AI29" s="77">
        <f t="shared" si="2"/>
        <v>1024.0963875816992</v>
      </c>
      <c r="AJ29" s="66" t="str">
        <f>IF(A29="","",IF(COUNTIF(A$3:A29,A29)&gt;1,"",
MAX($AJ$1:$AJ28)+1))</f>
        <v/>
      </c>
      <c r="AK29" s="1" t="str">
        <f ca="1">IF(ROWS($AJ$3:$AJ29)&gt;MAX($AJ$3:$AJ$403),"",OFFSET($A$3,MATCH(ROWS($AJ$3:$AJ29),$AJ$3:$AJ$403,0)-1,0))</f>
        <v/>
      </c>
    </row>
    <row r="30" spans="1:37" s="1" customFormat="1" x14ac:dyDescent="0.2">
      <c r="A30" s="2">
        <v>2006</v>
      </c>
      <c r="B30" s="3" t="s">
        <v>107</v>
      </c>
      <c r="C30" s="4">
        <v>131</v>
      </c>
      <c r="D30" s="11" t="s">
        <v>90</v>
      </c>
      <c r="E30" s="12">
        <v>39</v>
      </c>
      <c r="F30" s="13">
        <v>14455.350000000002</v>
      </c>
      <c r="G30" s="15" t="s">
        <v>54</v>
      </c>
      <c r="H30" s="15">
        <v>1131.7090909090907</v>
      </c>
      <c r="I30" s="15">
        <v>779.81527272727271</v>
      </c>
      <c r="J30" s="15">
        <v>1059.25</v>
      </c>
      <c r="K30" s="15">
        <v>3111.25</v>
      </c>
      <c r="L30" s="15">
        <v>4750</v>
      </c>
      <c r="M30" s="15">
        <v>49192.13749999999</v>
      </c>
      <c r="N30" s="17" t="s">
        <v>43</v>
      </c>
      <c r="O30" s="17">
        <v>10545</v>
      </c>
      <c r="P30" s="17">
        <v>1572</v>
      </c>
      <c r="Q30" s="19" t="s">
        <v>62</v>
      </c>
      <c r="R30" s="19">
        <v>7467</v>
      </c>
      <c r="S30" s="19">
        <v>3136.14</v>
      </c>
      <c r="T30" s="22" t="s">
        <v>56</v>
      </c>
      <c r="U30" s="22">
        <v>1125.75</v>
      </c>
      <c r="V30" s="22">
        <v>1414.8000000000002</v>
      </c>
      <c r="W30" s="24" t="s">
        <v>46</v>
      </c>
      <c r="X30" s="24">
        <v>12445</v>
      </c>
      <c r="Y30" s="24">
        <v>2546.64</v>
      </c>
      <c r="Z30" s="26" t="s">
        <v>76</v>
      </c>
      <c r="AA30" s="26">
        <v>6047.1818181818171</v>
      </c>
      <c r="AB30" s="26">
        <v>11066.342727272726</v>
      </c>
      <c r="AC30" s="28" t="s">
        <v>66</v>
      </c>
      <c r="AD30" s="28">
        <v>2606.8999999999996</v>
      </c>
      <c r="AE30" s="28">
        <v>4873.2000000000007</v>
      </c>
      <c r="AF30" s="30">
        <v>162990</v>
      </c>
      <c r="AG30" s="8">
        <f t="shared" si="0"/>
        <v>139325.46640909091</v>
      </c>
      <c r="AH30" s="7">
        <f t="shared" si="1"/>
        <v>23664.533590909094</v>
      </c>
      <c r="AI30" s="77">
        <f t="shared" si="2"/>
        <v>1063.5531786953504</v>
      </c>
      <c r="AJ30" s="66" t="str">
        <f>IF(A30="","",IF(COUNTIF(A$3:A30,A30)&gt;1,"",
MAX($AJ$1:$AJ29)+1))</f>
        <v/>
      </c>
      <c r="AK30" s="1" t="str">
        <f ca="1">IF(ROWS($AJ$3:$AJ30)&gt;MAX($AJ$3:$AJ$403),"",OFFSET($A$3,MATCH(ROWS($AJ$3:$AJ30),$AJ$3:$AJ$403,0)-1,0))</f>
        <v/>
      </c>
    </row>
    <row r="31" spans="1:37" s="1" customFormat="1" x14ac:dyDescent="0.2">
      <c r="A31" s="2">
        <v>2007</v>
      </c>
      <c r="B31" s="3" t="s">
        <v>108</v>
      </c>
      <c r="C31" s="4">
        <v>86</v>
      </c>
      <c r="D31" s="11" t="s">
        <v>71</v>
      </c>
      <c r="E31" s="12">
        <v>29</v>
      </c>
      <c r="F31" s="13">
        <v>11631.900000000001</v>
      </c>
      <c r="G31" s="15" t="s">
        <v>50</v>
      </c>
      <c r="H31" s="15">
        <v>916.64444444444439</v>
      </c>
      <c r="I31" s="15">
        <v>649.19200000000012</v>
      </c>
      <c r="J31" s="15">
        <v>745.75</v>
      </c>
      <c r="K31" s="15">
        <v>2042.5</v>
      </c>
      <c r="L31" s="15">
        <v>4750</v>
      </c>
      <c r="M31" s="15">
        <v>32932.625</v>
      </c>
      <c r="N31" s="17" t="s">
        <v>55</v>
      </c>
      <c r="O31" s="17">
        <v>10545</v>
      </c>
      <c r="P31" s="17">
        <v>1021.25</v>
      </c>
      <c r="Q31" s="19" t="s">
        <v>73</v>
      </c>
      <c r="R31" s="19">
        <v>4902</v>
      </c>
      <c r="S31" s="19">
        <v>2210.5440000000003</v>
      </c>
      <c r="T31" s="22" t="s">
        <v>63</v>
      </c>
      <c r="U31" s="22">
        <v>812.25</v>
      </c>
      <c r="V31" s="22">
        <v>931.37999999999988</v>
      </c>
      <c r="W31" s="24" t="s">
        <v>46</v>
      </c>
      <c r="X31" s="24">
        <v>8170</v>
      </c>
      <c r="Y31" s="24">
        <v>1671.8400000000001</v>
      </c>
      <c r="Z31" s="26" t="s">
        <v>47</v>
      </c>
      <c r="AA31" s="26">
        <v>4210.3999999999996</v>
      </c>
      <c r="AB31" s="26">
        <v>6252.4439999999995</v>
      </c>
      <c r="AC31" s="28" t="s">
        <v>87</v>
      </c>
      <c r="AD31" s="28">
        <v>1711.3999999999999</v>
      </c>
      <c r="AE31" s="28">
        <v>3156.0108</v>
      </c>
      <c r="AF31" s="30">
        <v>106990</v>
      </c>
      <c r="AG31" s="8">
        <f t="shared" si="0"/>
        <v>99263.130244444445</v>
      </c>
      <c r="AH31" s="7">
        <f t="shared" si="1"/>
        <v>7726.8697555555555</v>
      </c>
      <c r="AI31" s="77">
        <f t="shared" si="2"/>
        <v>1154.2224447028423</v>
      </c>
      <c r="AJ31" s="66" t="str">
        <f>IF(A31="","",IF(COUNTIF(A$3:A31,A31)&gt;1,"",
MAX($AJ$1:$AJ30)+1))</f>
        <v/>
      </c>
      <c r="AK31" s="1" t="str">
        <f ca="1">IF(ROWS($AJ$3:$AJ31)&gt;MAX($AJ$3:$AJ$403),"",OFFSET($A$3,MATCH(ROWS($AJ$3:$AJ31),$AJ$3:$AJ$403,0)-1,0))</f>
        <v/>
      </c>
    </row>
    <row r="32" spans="1:37" s="1" customFormat="1" x14ac:dyDescent="0.2">
      <c r="A32" s="2">
        <v>2007</v>
      </c>
      <c r="B32" s="3" t="s">
        <v>109</v>
      </c>
      <c r="C32" s="4">
        <v>174</v>
      </c>
      <c r="D32" s="11" t="s">
        <v>53</v>
      </c>
      <c r="E32" s="12">
        <v>49</v>
      </c>
      <c r="F32" s="13">
        <v>16366</v>
      </c>
      <c r="G32" s="15" t="s">
        <v>54</v>
      </c>
      <c r="H32" s="15">
        <v>1372</v>
      </c>
      <c r="I32" s="15">
        <v>941.92000000000019</v>
      </c>
      <c r="J32" s="15">
        <v>1445</v>
      </c>
      <c r="K32" s="15">
        <v>4350</v>
      </c>
      <c r="L32" s="15">
        <v>5000</v>
      </c>
      <c r="M32" s="15">
        <v>65339.174999999996</v>
      </c>
      <c r="N32" s="17" t="s">
        <v>61</v>
      </c>
      <c r="O32" s="17">
        <v>11100</v>
      </c>
      <c r="P32" s="17">
        <v>2144.5499999999997</v>
      </c>
      <c r="Q32" s="19" t="s">
        <v>62</v>
      </c>
      <c r="R32" s="19">
        <v>10440</v>
      </c>
      <c r="S32" s="19">
        <v>4165.5600000000004</v>
      </c>
      <c r="T32" s="22" t="s">
        <v>63</v>
      </c>
      <c r="U32" s="22">
        <v>1470</v>
      </c>
      <c r="V32" s="22">
        <v>1884.42</v>
      </c>
      <c r="W32" s="24" t="s">
        <v>69</v>
      </c>
      <c r="X32" s="24">
        <v>17400</v>
      </c>
      <c r="Y32" s="24">
        <v>3593.97</v>
      </c>
      <c r="Z32" s="26" t="s">
        <v>76</v>
      </c>
      <c r="AA32" s="26">
        <v>8163.6923076923076</v>
      </c>
      <c r="AB32" s="26">
        <v>14939.556923076922</v>
      </c>
      <c r="AC32" s="28" t="s">
        <v>58</v>
      </c>
      <c r="AD32" s="28">
        <v>3480</v>
      </c>
      <c r="AE32" s="28">
        <v>7012.2</v>
      </c>
      <c r="AF32" s="30">
        <v>216990</v>
      </c>
      <c r="AG32" s="8">
        <f t="shared" si="0"/>
        <v>180608.04423076924</v>
      </c>
      <c r="AH32" s="7">
        <f t="shared" si="1"/>
        <v>36381.955769230757</v>
      </c>
      <c r="AI32" s="77">
        <f t="shared" si="2"/>
        <v>1037.9772656940761</v>
      </c>
      <c r="AJ32" s="66" t="str">
        <f>IF(A32="","",IF(COUNTIF(A$3:A32,A32)&gt;1,"",
MAX($AJ$1:$AJ31)+1))</f>
        <v/>
      </c>
      <c r="AK32" s="1" t="str">
        <f ca="1">IF(ROWS($AJ$3:$AJ32)&gt;MAX($AJ$3:$AJ$403),"",OFFSET($A$3,MATCH(ROWS($AJ$3:$AJ32),$AJ$3:$AJ$403,0)-1,0))</f>
        <v/>
      </c>
    </row>
    <row r="33" spans="1:37" s="1" customFormat="1" x14ac:dyDescent="0.2">
      <c r="A33" s="2">
        <v>2007</v>
      </c>
      <c r="B33" s="3" t="s">
        <v>110</v>
      </c>
      <c r="C33" s="4">
        <v>95</v>
      </c>
      <c r="D33" s="11" t="s">
        <v>92</v>
      </c>
      <c r="E33" s="12">
        <v>31</v>
      </c>
      <c r="F33" s="13">
        <v>10032.84</v>
      </c>
      <c r="G33" s="15" t="s">
        <v>50</v>
      </c>
      <c r="H33" s="15">
        <v>1088.0711111111111</v>
      </c>
      <c r="I33" s="15">
        <v>751.2256000000001</v>
      </c>
      <c r="J33" s="15">
        <v>941.6</v>
      </c>
      <c r="K33" s="15">
        <v>2541.25</v>
      </c>
      <c r="L33" s="15">
        <v>5350</v>
      </c>
      <c r="M33" s="15">
        <v>36379.0625</v>
      </c>
      <c r="N33" s="17" t="s">
        <v>43</v>
      </c>
      <c r="O33" s="17">
        <v>11877.000000000002</v>
      </c>
      <c r="P33" s="17">
        <v>1140</v>
      </c>
      <c r="Q33" s="19" t="s">
        <v>73</v>
      </c>
      <c r="R33" s="19">
        <v>6099</v>
      </c>
      <c r="S33" s="19">
        <v>2441.88</v>
      </c>
      <c r="T33" s="22" t="s">
        <v>63</v>
      </c>
      <c r="U33" s="22">
        <v>995.1</v>
      </c>
      <c r="V33" s="22">
        <v>1028.8499999999999</v>
      </c>
      <c r="W33" s="24" t="s">
        <v>51</v>
      </c>
      <c r="X33" s="24">
        <v>10165</v>
      </c>
      <c r="Y33" s="24">
        <v>1896.8174999999999</v>
      </c>
      <c r="Z33" s="26" t="s">
        <v>57</v>
      </c>
      <c r="AA33" s="26">
        <v>5165.9600000000009</v>
      </c>
      <c r="AB33" s="26">
        <v>8833.7916000000023</v>
      </c>
      <c r="AC33" s="28" t="s">
        <v>66</v>
      </c>
      <c r="AD33" s="28">
        <v>1913.3</v>
      </c>
      <c r="AE33" s="28">
        <v>3534</v>
      </c>
      <c r="AF33" s="30">
        <v>117990</v>
      </c>
      <c r="AG33" s="8">
        <f t="shared" si="0"/>
        <v>112174.74831111114</v>
      </c>
      <c r="AH33" s="7">
        <f t="shared" si="1"/>
        <v>5815.251688888864</v>
      </c>
      <c r="AI33" s="77">
        <f t="shared" si="2"/>
        <v>1180.7868243274856</v>
      </c>
      <c r="AJ33" s="66" t="str">
        <f>IF(A33="","",IF(COUNTIF(A$3:A33,A33)&gt;1,"",
MAX($AJ$1:$AJ32)+1))</f>
        <v/>
      </c>
      <c r="AK33" s="1" t="str">
        <f ca="1">IF(ROWS($AJ$3:$AJ33)&gt;MAX($AJ$3:$AJ$403),"",OFFSET($A$3,MATCH(ROWS($AJ$3:$AJ33),$AJ$3:$AJ$403,0)-1,0))</f>
        <v/>
      </c>
    </row>
    <row r="34" spans="1:37" s="1" customFormat="1" x14ac:dyDescent="0.2">
      <c r="A34" s="2">
        <v>2011</v>
      </c>
      <c r="B34" s="3" t="s">
        <v>111</v>
      </c>
      <c r="C34" s="4">
        <v>111</v>
      </c>
      <c r="D34" s="11" t="s">
        <v>41</v>
      </c>
      <c r="E34" s="12">
        <v>35</v>
      </c>
      <c r="F34" s="13">
        <v>11954.25</v>
      </c>
      <c r="G34" s="15" t="s">
        <v>42</v>
      </c>
      <c r="H34" s="15">
        <v>1108.172</v>
      </c>
      <c r="I34" s="15">
        <v>766.58192000000008</v>
      </c>
      <c r="J34" s="15">
        <v>959.5</v>
      </c>
      <c r="K34" s="15">
        <v>2802.75</v>
      </c>
      <c r="L34" s="15">
        <v>5050</v>
      </c>
      <c r="M34" s="15">
        <v>43330.237499999996</v>
      </c>
      <c r="N34" s="17" t="s">
        <v>43</v>
      </c>
      <c r="O34" s="17">
        <v>11211</v>
      </c>
      <c r="P34" s="17">
        <v>1332</v>
      </c>
      <c r="Q34" s="19" t="s">
        <v>73</v>
      </c>
      <c r="R34" s="19">
        <v>6726.6</v>
      </c>
      <c r="S34" s="19">
        <v>2853.1440000000002</v>
      </c>
      <c r="T34" s="22" t="s">
        <v>63</v>
      </c>
      <c r="U34" s="22">
        <v>1045.3499999999999</v>
      </c>
      <c r="V34" s="22">
        <v>1202.1299999999999</v>
      </c>
      <c r="W34" s="24" t="s">
        <v>69</v>
      </c>
      <c r="X34" s="24">
        <v>11211</v>
      </c>
      <c r="Y34" s="24">
        <v>2292.7050000000004</v>
      </c>
      <c r="Z34" s="26" t="s">
        <v>57</v>
      </c>
      <c r="AA34" s="26">
        <v>5570.3519999999999</v>
      </c>
      <c r="AB34" s="26">
        <v>9525.3019199999999</v>
      </c>
      <c r="AC34" s="28" t="s">
        <v>87</v>
      </c>
      <c r="AD34" s="28">
        <v>2222.2199999999998</v>
      </c>
      <c r="AE34" s="28">
        <v>4073.4558000000002</v>
      </c>
      <c r="AF34" s="30">
        <v>137990</v>
      </c>
      <c r="AG34" s="8">
        <f t="shared" si="0"/>
        <v>125236.75014000002</v>
      </c>
      <c r="AH34" s="7">
        <f t="shared" si="1"/>
        <v>12753.249859999982</v>
      </c>
      <c r="AI34" s="77">
        <f t="shared" si="2"/>
        <v>1128.2590102702704</v>
      </c>
      <c r="AJ34" s="66" t="str">
        <f>IF(A34="","",IF(COUNTIF(A$3:A34,A34)&gt;1,"",
MAX($AJ$1:$AJ33)+1))</f>
        <v/>
      </c>
      <c r="AK34" s="1" t="str">
        <f ca="1">IF(ROWS($AJ$3:$AJ34)&gt;MAX($AJ$3:$AJ$403),"",OFFSET($A$3,MATCH(ROWS($AJ$3:$AJ34),$AJ$3:$AJ$403,0)-1,0))</f>
        <v/>
      </c>
    </row>
    <row r="35" spans="1:37" s="1" customFormat="1" x14ac:dyDescent="0.2">
      <c r="A35" s="2">
        <v>2011</v>
      </c>
      <c r="B35" s="3" t="s">
        <v>112</v>
      </c>
      <c r="C35" s="4">
        <v>139</v>
      </c>
      <c r="D35" s="11" t="s">
        <v>92</v>
      </c>
      <c r="E35" s="12">
        <v>41</v>
      </c>
      <c r="F35" s="13">
        <v>15552.120000000003</v>
      </c>
      <c r="G35" s="15" t="s">
        <v>50</v>
      </c>
      <c r="H35" s="15">
        <v>1118.4727272727273</v>
      </c>
      <c r="I35" s="15">
        <v>784.85018181818191</v>
      </c>
      <c r="J35" s="15">
        <v>1101.0999999999999</v>
      </c>
      <c r="K35" s="15">
        <v>3162.25</v>
      </c>
      <c r="L35" s="15">
        <v>4550</v>
      </c>
      <c r="M35" s="15">
        <v>53228.3125</v>
      </c>
      <c r="N35" s="17" t="s">
        <v>61</v>
      </c>
      <c r="O35" s="17">
        <v>10101</v>
      </c>
      <c r="P35" s="17">
        <v>1713.175</v>
      </c>
      <c r="Q35" s="19" t="s">
        <v>62</v>
      </c>
      <c r="R35" s="19">
        <v>7589.4000000000005</v>
      </c>
      <c r="S35" s="19">
        <v>3327.66</v>
      </c>
      <c r="T35" s="22" t="s">
        <v>74</v>
      </c>
      <c r="U35" s="22">
        <v>1132.95</v>
      </c>
      <c r="V35" s="22">
        <v>1562.4156</v>
      </c>
      <c r="W35" s="24" t="s">
        <v>69</v>
      </c>
      <c r="X35" s="24">
        <v>12649</v>
      </c>
      <c r="Y35" s="24">
        <v>2871.0450000000001</v>
      </c>
      <c r="Z35" s="26" t="s">
        <v>57</v>
      </c>
      <c r="AA35" s="26">
        <v>6102.2945454545452</v>
      </c>
      <c r="AB35" s="26">
        <v>10434.923672727275</v>
      </c>
      <c r="AC35" s="28" t="s">
        <v>87</v>
      </c>
      <c r="AD35" s="28">
        <v>2754.98</v>
      </c>
      <c r="AE35" s="28">
        <v>5100.9942000000001</v>
      </c>
      <c r="AF35" s="30">
        <v>172990</v>
      </c>
      <c r="AG35" s="8">
        <f t="shared" si="0"/>
        <v>144836.94342727272</v>
      </c>
      <c r="AH35" s="7">
        <f t="shared" si="1"/>
        <v>28153.056572727277</v>
      </c>
      <c r="AI35" s="77">
        <f t="shared" si="2"/>
        <v>1041.9923987573577</v>
      </c>
      <c r="AJ35" s="66" t="str">
        <f>IF(A35="","",IF(COUNTIF(A$3:A35,A35)&gt;1,"",
MAX($AJ$1:$AJ34)+1))</f>
        <v/>
      </c>
      <c r="AK35" s="1" t="str">
        <f ca="1">IF(ROWS($AJ$3:$AJ35)&gt;MAX($AJ$3:$AJ$403),"",OFFSET($A$3,MATCH(ROWS($AJ$3:$AJ35),$AJ$3:$AJ$403,0)-1,0))</f>
        <v/>
      </c>
    </row>
    <row r="36" spans="1:37" s="1" customFormat="1" x14ac:dyDescent="0.2">
      <c r="A36" s="2">
        <v>2007</v>
      </c>
      <c r="B36" s="3" t="s">
        <v>113</v>
      </c>
      <c r="C36" s="4">
        <v>167</v>
      </c>
      <c r="D36" s="11" t="s">
        <v>71</v>
      </c>
      <c r="E36" s="12">
        <v>47</v>
      </c>
      <c r="F36" s="13">
        <v>16338.14</v>
      </c>
      <c r="G36" s="15" t="s">
        <v>60</v>
      </c>
      <c r="H36" s="15">
        <v>1468.9566666666667</v>
      </c>
      <c r="I36" s="15">
        <v>1017.1444000000001</v>
      </c>
      <c r="J36" s="15">
        <v>1498.7500000000002</v>
      </c>
      <c r="K36" s="15">
        <v>4550.75</v>
      </c>
      <c r="L36" s="15">
        <v>5450</v>
      </c>
      <c r="M36" s="15">
        <v>65879.412500000006</v>
      </c>
      <c r="N36" s="17" t="s">
        <v>61</v>
      </c>
      <c r="O36" s="17">
        <v>12099.000000000002</v>
      </c>
      <c r="P36" s="17">
        <v>2058.2750000000001</v>
      </c>
      <c r="Q36" s="19" t="s">
        <v>83</v>
      </c>
      <c r="R36" s="19">
        <v>10921.800000000001</v>
      </c>
      <c r="S36" s="19">
        <v>4149.4823999999999</v>
      </c>
      <c r="T36" s="22" t="s">
        <v>45</v>
      </c>
      <c r="U36" s="22">
        <v>1553.2500000000002</v>
      </c>
      <c r="V36" s="22">
        <v>2166.7248</v>
      </c>
      <c r="W36" s="24" t="s">
        <v>64</v>
      </c>
      <c r="X36" s="24">
        <v>18203</v>
      </c>
      <c r="Y36" s="24">
        <v>3381.7500000000005</v>
      </c>
      <c r="Z36" s="26" t="s">
        <v>47</v>
      </c>
      <c r="AA36" s="26">
        <v>8587.02</v>
      </c>
      <c r="AB36" s="26">
        <v>12751.724700000001</v>
      </c>
      <c r="AC36" s="28" t="s">
        <v>87</v>
      </c>
      <c r="AD36" s="28">
        <v>3370.06</v>
      </c>
      <c r="AE36" s="28">
        <v>6128.5326000000005</v>
      </c>
      <c r="AF36" s="30">
        <v>207990</v>
      </c>
      <c r="AG36" s="8">
        <f t="shared" si="0"/>
        <v>181573.77306666665</v>
      </c>
      <c r="AH36" s="7">
        <f t="shared" si="1"/>
        <v>26416.226933333353</v>
      </c>
      <c r="AI36" s="77">
        <f t="shared" si="2"/>
        <v>1087.2681021956087</v>
      </c>
      <c r="AJ36" s="66" t="str">
        <f>IF(A36="","",IF(COUNTIF(A$3:A36,A36)&gt;1,"",
MAX($AJ$1:$AJ35)+1))</f>
        <v/>
      </c>
      <c r="AK36" s="1" t="str">
        <f ca="1">IF(ROWS($AJ$3:$AJ36)&gt;MAX($AJ$3:$AJ$403),"",OFFSET($A$3,MATCH(ROWS($AJ$3:$AJ36),$AJ$3:$AJ$403,0)-1,0))</f>
        <v/>
      </c>
    </row>
    <row r="37" spans="1:37" s="1" customFormat="1" x14ac:dyDescent="0.2">
      <c r="A37" s="2">
        <v>2007</v>
      </c>
      <c r="B37" s="3" t="s">
        <v>114</v>
      </c>
      <c r="C37" s="4">
        <v>98</v>
      </c>
      <c r="D37" s="11" t="s">
        <v>41</v>
      </c>
      <c r="E37" s="12">
        <v>32</v>
      </c>
      <c r="F37" s="13">
        <v>11702.400000000001</v>
      </c>
      <c r="G37" s="15" t="s">
        <v>54</v>
      </c>
      <c r="H37" s="15">
        <v>972.16888888888877</v>
      </c>
      <c r="I37" s="15">
        <v>665.82080000000019</v>
      </c>
      <c r="J37" s="15">
        <v>827.19999999999993</v>
      </c>
      <c r="K37" s="15">
        <v>2303</v>
      </c>
      <c r="L37" s="15">
        <v>4700</v>
      </c>
      <c r="M37" s="15">
        <v>36800.224999999999</v>
      </c>
      <c r="N37" s="17" t="s">
        <v>43</v>
      </c>
      <c r="O37" s="17">
        <v>10434</v>
      </c>
      <c r="P37" s="17">
        <v>1176</v>
      </c>
      <c r="Q37" s="19" t="s">
        <v>80</v>
      </c>
      <c r="R37" s="19">
        <v>5527.2</v>
      </c>
      <c r="S37" s="19">
        <v>2469.6</v>
      </c>
      <c r="T37" s="22" t="s">
        <v>45</v>
      </c>
      <c r="U37" s="22">
        <v>888.3</v>
      </c>
      <c r="V37" s="22">
        <v>1271.4912000000002</v>
      </c>
      <c r="W37" s="24" t="s">
        <v>69</v>
      </c>
      <c r="X37" s="24">
        <v>9212</v>
      </c>
      <c r="Y37" s="24">
        <v>2024.19</v>
      </c>
      <c r="Z37" s="26" t="s">
        <v>78</v>
      </c>
      <c r="AA37" s="26">
        <v>4662.3999999999996</v>
      </c>
      <c r="AB37" s="26">
        <v>7623.0240000000003</v>
      </c>
      <c r="AC37" s="28" t="s">
        <v>97</v>
      </c>
      <c r="AD37" s="28">
        <v>1948.24</v>
      </c>
      <c r="AE37" s="28">
        <v>3569.65</v>
      </c>
      <c r="AF37" s="30">
        <v>121990</v>
      </c>
      <c r="AG37" s="8">
        <f t="shared" si="0"/>
        <v>108776.9098888889</v>
      </c>
      <c r="AH37" s="7">
        <f t="shared" si="1"/>
        <v>13213.090111111102</v>
      </c>
      <c r="AI37" s="77">
        <f t="shared" si="2"/>
        <v>1109.9684682539682</v>
      </c>
      <c r="AJ37" s="66" t="str">
        <f>IF(A37="","",IF(COUNTIF(A$3:A37,A37)&gt;1,"",
MAX($AJ$1:$AJ36)+1))</f>
        <v/>
      </c>
      <c r="AK37" s="1" t="str">
        <f ca="1">IF(ROWS($AJ$3:$AJ37)&gt;MAX($AJ$3:$AJ$403),"",OFFSET($A$3,MATCH(ROWS($AJ$3:$AJ37),$AJ$3:$AJ$403,0)-1,0))</f>
        <v/>
      </c>
    </row>
    <row r="38" spans="1:37" s="1" customFormat="1" x14ac:dyDescent="0.2">
      <c r="A38" s="2">
        <v>2009</v>
      </c>
      <c r="B38" s="3" t="s">
        <v>115</v>
      </c>
      <c r="C38" s="4">
        <v>110</v>
      </c>
      <c r="D38" s="11" t="s">
        <v>92</v>
      </c>
      <c r="E38" s="12">
        <v>35</v>
      </c>
      <c r="F38" s="13">
        <v>11692.8</v>
      </c>
      <c r="G38" s="15" t="s">
        <v>68</v>
      </c>
      <c r="H38" s="15">
        <v>1135.68</v>
      </c>
      <c r="I38" s="15">
        <v>787.40480000000002</v>
      </c>
      <c r="J38" s="15">
        <v>988</v>
      </c>
      <c r="K38" s="15">
        <v>2860</v>
      </c>
      <c r="L38" s="15">
        <v>5200</v>
      </c>
      <c r="M38" s="15">
        <v>42576.875000000007</v>
      </c>
      <c r="N38" s="17" t="s">
        <v>72</v>
      </c>
      <c r="O38" s="17">
        <v>11544</v>
      </c>
      <c r="P38" s="17">
        <v>1375</v>
      </c>
      <c r="Q38" s="19" t="s">
        <v>83</v>
      </c>
      <c r="R38" s="19">
        <v>6864</v>
      </c>
      <c r="S38" s="19">
        <v>2733.1919999999996</v>
      </c>
      <c r="T38" s="22" t="s">
        <v>63</v>
      </c>
      <c r="U38" s="22">
        <v>1076.4000000000001</v>
      </c>
      <c r="V38" s="22">
        <v>1191.3</v>
      </c>
      <c r="W38" s="24" t="s">
        <v>46</v>
      </c>
      <c r="X38" s="24">
        <v>11440</v>
      </c>
      <c r="Y38" s="24">
        <v>2138.3999999999996</v>
      </c>
      <c r="Z38" s="26" t="s">
        <v>47</v>
      </c>
      <c r="AA38" s="26">
        <v>5690.8799999999992</v>
      </c>
      <c r="AB38" s="26">
        <v>8450.9567999999999</v>
      </c>
      <c r="AC38" s="28" t="s">
        <v>87</v>
      </c>
      <c r="AD38" s="28">
        <v>2208.7999999999997</v>
      </c>
      <c r="AE38" s="28">
        <v>4036.7579999999998</v>
      </c>
      <c r="AF38" s="30">
        <v>136990</v>
      </c>
      <c r="AG38" s="8">
        <f t="shared" si="0"/>
        <v>123990.4466</v>
      </c>
      <c r="AH38" s="7">
        <f t="shared" si="1"/>
        <v>12999.553400000004</v>
      </c>
      <c r="AI38" s="77">
        <f t="shared" si="2"/>
        <v>1127.1858781818182</v>
      </c>
      <c r="AJ38" s="66" t="str">
        <f>IF(A38="","",IF(COUNTIF(A$3:A38,A38)&gt;1,"",
MAX($AJ$1:$AJ37)+1))</f>
        <v/>
      </c>
      <c r="AK38" s="1" t="str">
        <f ca="1">IF(ROWS($AJ$3:$AJ38)&gt;MAX($AJ$3:$AJ$403),"",OFFSET($A$3,MATCH(ROWS($AJ$3:$AJ38),$AJ$3:$AJ$403,0)-1,0))</f>
        <v/>
      </c>
    </row>
    <row r="39" spans="1:37" s="1" customFormat="1" x14ac:dyDescent="0.2">
      <c r="A39" s="2">
        <v>2006</v>
      </c>
      <c r="B39" s="3" t="s">
        <v>116</v>
      </c>
      <c r="C39" s="4">
        <v>150</v>
      </c>
      <c r="D39" s="11" t="s">
        <v>90</v>
      </c>
      <c r="E39" s="12">
        <v>44</v>
      </c>
      <c r="F39" s="13">
        <v>14444.759999999998</v>
      </c>
      <c r="G39" s="15" t="s">
        <v>42</v>
      </c>
      <c r="H39" s="15">
        <v>1363.18</v>
      </c>
      <c r="I39" s="15">
        <v>940.14480000000003</v>
      </c>
      <c r="J39" s="15">
        <v>1369.6000000000001</v>
      </c>
      <c r="K39" s="15">
        <v>4012.5000000000005</v>
      </c>
      <c r="L39" s="15">
        <v>5350</v>
      </c>
      <c r="M39" s="15">
        <v>58554.375</v>
      </c>
      <c r="N39" s="17" t="s">
        <v>95</v>
      </c>
      <c r="O39" s="17">
        <v>11877.000000000002</v>
      </c>
      <c r="P39" s="17">
        <v>1912.5</v>
      </c>
      <c r="Q39" s="19" t="s">
        <v>44</v>
      </c>
      <c r="R39" s="19">
        <v>9630</v>
      </c>
      <c r="S39" s="19">
        <v>3628.7999999999997</v>
      </c>
      <c r="T39" s="22" t="s">
        <v>63</v>
      </c>
      <c r="U39" s="22">
        <v>1396.3500000000001</v>
      </c>
      <c r="V39" s="22">
        <v>1624.5</v>
      </c>
      <c r="W39" s="24" t="s">
        <v>46</v>
      </c>
      <c r="X39" s="24">
        <v>16050.000000000002</v>
      </c>
      <c r="Y39" s="24">
        <v>2916</v>
      </c>
      <c r="Z39" s="26" t="s">
        <v>57</v>
      </c>
      <c r="AA39" s="26">
        <v>7665.4800000000005</v>
      </c>
      <c r="AB39" s="26">
        <v>13107.970800000001</v>
      </c>
      <c r="AC39" s="28" t="s">
        <v>58</v>
      </c>
      <c r="AD39" s="28">
        <v>3021</v>
      </c>
      <c r="AE39" s="28">
        <v>6045</v>
      </c>
      <c r="AF39" s="30">
        <v>186990</v>
      </c>
      <c r="AG39" s="8">
        <f t="shared" si="0"/>
        <v>164909.16060000003</v>
      </c>
      <c r="AH39" s="7">
        <f t="shared" si="1"/>
        <v>22080.839399999968</v>
      </c>
      <c r="AI39" s="77">
        <f t="shared" si="2"/>
        <v>1099.3944040000001</v>
      </c>
      <c r="AJ39" s="66" t="str">
        <f>IF(A39="","",IF(COUNTIF(A$3:A39,A39)&gt;1,"",
MAX($AJ$1:$AJ38)+1))</f>
        <v/>
      </c>
      <c r="AK39" s="1" t="str">
        <f ca="1">IF(ROWS($AJ$3:$AJ39)&gt;MAX($AJ$3:$AJ$403),"",OFFSET($A$3,MATCH(ROWS($AJ$3:$AJ39),$AJ$3:$AJ$403,0)-1,0))</f>
        <v/>
      </c>
    </row>
    <row r="40" spans="1:37" s="1" customFormat="1" x14ac:dyDescent="0.2">
      <c r="A40" s="2">
        <v>2009</v>
      </c>
      <c r="B40" s="3" t="s">
        <v>117</v>
      </c>
      <c r="C40" s="4">
        <v>88</v>
      </c>
      <c r="D40" s="11" t="s">
        <v>92</v>
      </c>
      <c r="E40" s="12">
        <v>29</v>
      </c>
      <c r="F40" s="13">
        <v>9890.16</v>
      </c>
      <c r="G40" s="15" t="s">
        <v>68</v>
      </c>
      <c r="H40" s="15">
        <v>995.97333333333336</v>
      </c>
      <c r="I40" s="15">
        <v>701.27040000000011</v>
      </c>
      <c r="J40" s="15">
        <v>800.7</v>
      </c>
      <c r="K40" s="15">
        <v>2244</v>
      </c>
      <c r="L40" s="15">
        <v>5100</v>
      </c>
      <c r="M40" s="15">
        <v>34061.500000000007</v>
      </c>
      <c r="N40" s="17" t="s">
        <v>43</v>
      </c>
      <c r="O40" s="17">
        <v>11322</v>
      </c>
      <c r="P40" s="17">
        <v>1055.9999999999998</v>
      </c>
      <c r="Q40" s="19" t="s">
        <v>83</v>
      </c>
      <c r="R40" s="19">
        <v>5385.6</v>
      </c>
      <c r="S40" s="19">
        <v>2186.5536000000002</v>
      </c>
      <c r="T40" s="22" t="s">
        <v>56</v>
      </c>
      <c r="U40" s="22">
        <v>902.7</v>
      </c>
      <c r="V40" s="22">
        <v>950.40000000000009</v>
      </c>
      <c r="W40" s="24" t="s">
        <v>64</v>
      </c>
      <c r="X40" s="24">
        <v>8976</v>
      </c>
      <c r="Y40" s="24">
        <v>1782</v>
      </c>
      <c r="Z40" s="26" t="s">
        <v>57</v>
      </c>
      <c r="AA40" s="26">
        <v>4610.3999999999996</v>
      </c>
      <c r="AB40" s="26">
        <v>7883.7840000000006</v>
      </c>
      <c r="AC40" s="28" t="s">
        <v>97</v>
      </c>
      <c r="AD40" s="28">
        <v>1763.52</v>
      </c>
      <c r="AE40" s="28">
        <v>3205.4</v>
      </c>
      <c r="AF40" s="30">
        <v>108990</v>
      </c>
      <c r="AG40" s="8">
        <f t="shared" si="0"/>
        <v>103817.96133333333</v>
      </c>
      <c r="AH40" s="7">
        <f t="shared" si="1"/>
        <v>5172.0386666666745</v>
      </c>
      <c r="AI40" s="77">
        <f t="shared" si="2"/>
        <v>1179.7495606060604</v>
      </c>
      <c r="AJ40" s="66" t="str">
        <f>IF(A40="","",IF(COUNTIF(A$3:A40,A40)&gt;1,"",
MAX($AJ$1:$AJ39)+1))</f>
        <v/>
      </c>
      <c r="AK40" s="1" t="str">
        <f ca="1">IF(ROWS($AJ$3:$AJ40)&gt;MAX($AJ$3:$AJ$403),"",OFFSET($A$3,MATCH(ROWS($AJ$3:$AJ40),$AJ$3:$AJ$403,0)-1,0))</f>
        <v/>
      </c>
    </row>
    <row r="41" spans="1:37" s="1" customFormat="1" x14ac:dyDescent="0.2">
      <c r="A41" s="2">
        <v>2010</v>
      </c>
      <c r="B41" s="3" t="s">
        <v>118</v>
      </c>
      <c r="C41" s="4">
        <v>187</v>
      </c>
      <c r="D41" s="11" t="s">
        <v>90</v>
      </c>
      <c r="E41" s="12">
        <v>52</v>
      </c>
      <c r="F41" s="13">
        <v>16520.399999999998</v>
      </c>
      <c r="G41" s="15" t="s">
        <v>50</v>
      </c>
      <c r="H41" s="15">
        <v>1566.4</v>
      </c>
      <c r="I41" s="15">
        <v>1087.5040000000001</v>
      </c>
      <c r="J41" s="15">
        <v>1666.5</v>
      </c>
      <c r="K41" s="15">
        <v>5142.5</v>
      </c>
      <c r="L41" s="15">
        <v>5500</v>
      </c>
      <c r="M41" s="15">
        <v>71609.3125</v>
      </c>
      <c r="N41" s="17" t="s">
        <v>72</v>
      </c>
      <c r="O41" s="17">
        <v>12210.000000000002</v>
      </c>
      <c r="P41" s="17">
        <v>2337.5</v>
      </c>
      <c r="Q41" s="19" t="s">
        <v>44</v>
      </c>
      <c r="R41" s="19">
        <v>12342.000000000002</v>
      </c>
      <c r="S41" s="19">
        <v>4523.9040000000005</v>
      </c>
      <c r="T41" s="22" t="s">
        <v>63</v>
      </c>
      <c r="U41" s="22">
        <v>1732.5000000000002</v>
      </c>
      <c r="V41" s="22">
        <v>2025.2099999999998</v>
      </c>
      <c r="W41" s="24" t="s">
        <v>85</v>
      </c>
      <c r="X41" s="24">
        <v>20570</v>
      </c>
      <c r="Y41" s="24">
        <v>3597.4124999999999</v>
      </c>
      <c r="Z41" s="26" t="s">
        <v>78</v>
      </c>
      <c r="AA41" s="26">
        <v>9574.0615384615394</v>
      </c>
      <c r="AB41" s="26">
        <v>15653.590615384619</v>
      </c>
      <c r="AC41" s="28" t="s">
        <v>87</v>
      </c>
      <c r="AD41" s="28">
        <v>3777.4</v>
      </c>
      <c r="AE41" s="28">
        <v>6862.4885999999997</v>
      </c>
      <c r="AF41" s="30">
        <v>232990</v>
      </c>
      <c r="AG41" s="8">
        <f t="shared" si="0"/>
        <v>198298.68375384618</v>
      </c>
      <c r="AH41" s="7">
        <f t="shared" si="1"/>
        <v>34691.316246153816</v>
      </c>
      <c r="AI41" s="77">
        <f t="shared" si="2"/>
        <v>1060.4207687371454</v>
      </c>
      <c r="AJ41" s="66" t="str">
        <f>IF(A41="","",IF(COUNTIF(A$3:A41,A41)&gt;1,"",
MAX($AJ$1:$AJ40)+1))</f>
        <v/>
      </c>
      <c r="AK41" s="1" t="str">
        <f ca="1">IF(ROWS($AJ$3:$AJ41)&gt;MAX($AJ$3:$AJ$403),"",OFFSET($A$3,MATCH(ROWS($AJ$3:$AJ41),$AJ$3:$AJ$403,0)-1,0))</f>
        <v/>
      </c>
    </row>
    <row r="42" spans="1:37" s="1" customFormat="1" x14ac:dyDescent="0.2">
      <c r="A42" s="2">
        <v>2009</v>
      </c>
      <c r="B42" s="3" t="s">
        <v>119</v>
      </c>
      <c r="C42" s="4">
        <v>139</v>
      </c>
      <c r="D42" s="11" t="s">
        <v>53</v>
      </c>
      <c r="E42" s="12">
        <v>41</v>
      </c>
      <c r="F42" s="13">
        <v>12598.480000000001</v>
      </c>
      <c r="G42" s="15" t="s">
        <v>42</v>
      </c>
      <c r="H42" s="15">
        <v>1327.4181818181819</v>
      </c>
      <c r="I42" s="15">
        <v>931.47054545454557</v>
      </c>
      <c r="J42" s="15">
        <v>1306.8000000000002</v>
      </c>
      <c r="K42" s="15">
        <v>3753.0000000000005</v>
      </c>
      <c r="L42" s="15">
        <v>5400</v>
      </c>
      <c r="M42" s="15">
        <v>54260.387499999997</v>
      </c>
      <c r="N42" s="17" t="s">
        <v>43</v>
      </c>
      <c r="O42" s="17">
        <v>11988.000000000002</v>
      </c>
      <c r="P42" s="17">
        <v>1668</v>
      </c>
      <c r="Q42" s="19" t="s">
        <v>44</v>
      </c>
      <c r="R42" s="19">
        <v>9007.2000000000007</v>
      </c>
      <c r="S42" s="19">
        <v>3362.6880000000001</v>
      </c>
      <c r="T42" s="22" t="s">
        <v>45</v>
      </c>
      <c r="U42" s="22">
        <v>1344.6000000000001</v>
      </c>
      <c r="V42" s="22">
        <v>1803.4416000000003</v>
      </c>
      <c r="W42" s="24" t="s">
        <v>85</v>
      </c>
      <c r="X42" s="24">
        <v>15012.000000000002</v>
      </c>
      <c r="Y42" s="24">
        <v>2674.0124999999998</v>
      </c>
      <c r="Z42" s="26" t="s">
        <v>57</v>
      </c>
      <c r="AA42" s="26">
        <v>7242.283636363637</v>
      </c>
      <c r="AB42" s="26">
        <v>12384.305018181822</v>
      </c>
      <c r="AC42" s="28" t="s">
        <v>97</v>
      </c>
      <c r="AD42" s="28">
        <v>2802.2400000000002</v>
      </c>
      <c r="AE42" s="28">
        <v>5063.0750000000007</v>
      </c>
      <c r="AF42" s="30">
        <v>172990</v>
      </c>
      <c r="AG42" s="8">
        <f t="shared" si="0"/>
        <v>153929.4019818182</v>
      </c>
      <c r="AH42" s="7">
        <f t="shared" si="1"/>
        <v>19060.598018181801</v>
      </c>
      <c r="AI42" s="77">
        <f t="shared" si="2"/>
        <v>1107.4057696533682</v>
      </c>
      <c r="AJ42" s="66" t="str">
        <f>IF(A42="","",IF(COUNTIF(A$3:A42,A42)&gt;1,"",
MAX($AJ$1:$AJ41)+1))</f>
        <v/>
      </c>
      <c r="AK42" s="1" t="str">
        <f ca="1">IF(ROWS($AJ$3:$AJ42)&gt;MAX($AJ$3:$AJ$403),"",OFFSET($A$3,MATCH(ROWS($AJ$3:$AJ42),$AJ$3:$AJ$403,0)-1,0))</f>
        <v/>
      </c>
    </row>
    <row r="43" spans="1:37" s="1" customFormat="1" x14ac:dyDescent="0.2">
      <c r="A43" s="2">
        <v>2008</v>
      </c>
      <c r="B43" s="3" t="s">
        <v>120</v>
      </c>
      <c r="C43" s="4">
        <v>130</v>
      </c>
      <c r="D43" s="11" t="s">
        <v>41</v>
      </c>
      <c r="E43" s="12">
        <v>39</v>
      </c>
      <c r="F43" s="13">
        <v>13858.650000000001</v>
      </c>
      <c r="G43" s="15" t="s">
        <v>68</v>
      </c>
      <c r="H43" s="15">
        <v>1150.949090909091</v>
      </c>
      <c r="I43" s="15">
        <v>794.5816727272728</v>
      </c>
      <c r="J43" s="15">
        <v>1081.55</v>
      </c>
      <c r="K43" s="15">
        <v>3152.5</v>
      </c>
      <c r="L43" s="15">
        <v>4850</v>
      </c>
      <c r="M43" s="15">
        <v>50318.125000000007</v>
      </c>
      <c r="N43" s="17" t="s">
        <v>61</v>
      </c>
      <c r="O43" s="17">
        <v>10767</v>
      </c>
      <c r="P43" s="17">
        <v>1602.25</v>
      </c>
      <c r="Q43" s="19" t="s">
        <v>73</v>
      </c>
      <c r="R43" s="19">
        <v>7566</v>
      </c>
      <c r="S43" s="19">
        <v>3341.52</v>
      </c>
      <c r="T43" s="22" t="s">
        <v>56</v>
      </c>
      <c r="U43" s="22">
        <v>1149.45</v>
      </c>
      <c r="V43" s="22">
        <v>1404</v>
      </c>
      <c r="W43" s="24" t="s">
        <v>69</v>
      </c>
      <c r="X43" s="24">
        <v>12610</v>
      </c>
      <c r="Y43" s="24">
        <v>2685.15</v>
      </c>
      <c r="Z43" s="26" t="s">
        <v>76</v>
      </c>
      <c r="AA43" s="26">
        <v>6133.221818181818</v>
      </c>
      <c r="AB43" s="26">
        <v>11223.795927272726</v>
      </c>
      <c r="AC43" s="28" t="s">
        <v>87</v>
      </c>
      <c r="AD43" s="28">
        <v>2592.2000000000003</v>
      </c>
      <c r="AE43" s="28">
        <v>4770.7139999999999</v>
      </c>
      <c r="AF43" s="30">
        <v>161990</v>
      </c>
      <c r="AG43" s="8">
        <f t="shared" si="0"/>
        <v>141051.65750909093</v>
      </c>
      <c r="AH43" s="7">
        <f t="shared" si="1"/>
        <v>20938.342490909068</v>
      </c>
      <c r="AI43" s="77">
        <f t="shared" si="2"/>
        <v>1085.0127500699302</v>
      </c>
      <c r="AJ43" s="66" t="str">
        <f>IF(A43="","",IF(COUNTIF(A$3:A43,A43)&gt;1,"",
MAX($AJ$1:$AJ42)+1))</f>
        <v/>
      </c>
      <c r="AK43" s="1" t="str">
        <f ca="1">IF(ROWS($AJ$3:$AJ43)&gt;MAX($AJ$3:$AJ$403),"",OFFSET($A$3,MATCH(ROWS($AJ$3:$AJ43),$AJ$3:$AJ$403,0)-1,0))</f>
        <v/>
      </c>
    </row>
    <row r="44" spans="1:37" s="1" customFormat="1" x14ac:dyDescent="0.2">
      <c r="A44" s="2">
        <v>2007</v>
      </c>
      <c r="B44" s="3" t="s">
        <v>121</v>
      </c>
      <c r="C44" s="4">
        <v>103</v>
      </c>
      <c r="D44" s="11" t="s">
        <v>53</v>
      </c>
      <c r="E44" s="12">
        <v>33</v>
      </c>
      <c r="F44" s="13">
        <v>10691.34</v>
      </c>
      <c r="G44" s="15" t="s">
        <v>42</v>
      </c>
      <c r="H44" s="15">
        <v>1087.2680000000003</v>
      </c>
      <c r="I44" s="15">
        <v>766.33648000000017</v>
      </c>
      <c r="J44" s="15">
        <v>978.50000000000011</v>
      </c>
      <c r="K44" s="15">
        <v>2652.25</v>
      </c>
      <c r="L44" s="15">
        <v>5150</v>
      </c>
      <c r="M44" s="15">
        <v>40207.337499999994</v>
      </c>
      <c r="N44" s="17" t="s">
        <v>55</v>
      </c>
      <c r="O44" s="17">
        <v>11433</v>
      </c>
      <c r="P44" s="17">
        <v>1223.125</v>
      </c>
      <c r="Q44" s="19" t="s">
        <v>80</v>
      </c>
      <c r="R44" s="19">
        <v>6365.4000000000005</v>
      </c>
      <c r="S44" s="19">
        <v>2595.6</v>
      </c>
      <c r="T44" s="22" t="s">
        <v>56</v>
      </c>
      <c r="U44" s="22">
        <v>1019.7</v>
      </c>
      <c r="V44" s="22">
        <v>1112.4000000000001</v>
      </c>
      <c r="W44" s="24" t="s">
        <v>46</v>
      </c>
      <c r="X44" s="24">
        <v>10609</v>
      </c>
      <c r="Y44" s="24">
        <v>2002.3200000000002</v>
      </c>
      <c r="Z44" s="26" t="s">
        <v>76</v>
      </c>
      <c r="AA44" s="26">
        <v>5324.6879999999992</v>
      </c>
      <c r="AB44" s="26">
        <v>9744.1790399999991</v>
      </c>
      <c r="AC44" s="28" t="s">
        <v>87</v>
      </c>
      <c r="AD44" s="28">
        <v>2066.1799999999998</v>
      </c>
      <c r="AE44" s="28">
        <v>3779.8733999999999</v>
      </c>
      <c r="AF44" s="30">
        <v>127990</v>
      </c>
      <c r="AG44" s="8">
        <f t="shared" si="0"/>
        <v>118808.49741999999</v>
      </c>
      <c r="AH44" s="7">
        <f t="shared" si="1"/>
        <v>9181.5025800000149</v>
      </c>
      <c r="AI44" s="77">
        <f t="shared" si="2"/>
        <v>1153.4805574757281</v>
      </c>
      <c r="AJ44" s="66" t="str">
        <f>IF(A44="","",IF(COUNTIF(A$3:A44,A44)&gt;1,"",
MAX($AJ$1:$AJ43)+1))</f>
        <v/>
      </c>
      <c r="AK44" s="1" t="str">
        <f ca="1">IF(ROWS($AJ$3:$AJ44)&gt;MAX($AJ$3:$AJ$403),"",OFFSET($A$3,MATCH(ROWS($AJ$3:$AJ44),$AJ$3:$AJ$403,0)-1,0))</f>
        <v/>
      </c>
    </row>
    <row r="45" spans="1:37" s="1" customFormat="1" x14ac:dyDescent="0.2">
      <c r="A45" s="2">
        <v>2009</v>
      </c>
      <c r="B45" s="3" t="s">
        <v>122</v>
      </c>
      <c r="C45" s="4">
        <v>129</v>
      </c>
      <c r="D45" s="11" t="s">
        <v>71</v>
      </c>
      <c r="E45" s="12">
        <v>39</v>
      </c>
      <c r="F45" s="13">
        <v>15791.880000000001</v>
      </c>
      <c r="G45" s="15" t="s">
        <v>60</v>
      </c>
      <c r="H45" s="15">
        <v>1110.9090909090908</v>
      </c>
      <c r="I45" s="15">
        <v>768.40727272727281</v>
      </c>
      <c r="J45" s="15">
        <v>1048.0999999999999</v>
      </c>
      <c r="K45" s="15">
        <v>3031.5</v>
      </c>
      <c r="L45" s="15">
        <v>4700</v>
      </c>
      <c r="M45" s="15">
        <v>50888.887500000004</v>
      </c>
      <c r="N45" s="17" t="s">
        <v>55</v>
      </c>
      <c r="O45" s="17">
        <v>10434</v>
      </c>
      <c r="P45" s="17">
        <v>1531.875</v>
      </c>
      <c r="Q45" s="19" t="s">
        <v>80</v>
      </c>
      <c r="R45" s="19">
        <v>7275.5999999999995</v>
      </c>
      <c r="S45" s="19">
        <v>3250.8</v>
      </c>
      <c r="T45" s="22" t="s">
        <v>81</v>
      </c>
      <c r="U45" s="22">
        <v>1099.8</v>
      </c>
      <c r="V45" s="22">
        <v>1382.0543999999998</v>
      </c>
      <c r="W45" s="24" t="s">
        <v>46</v>
      </c>
      <c r="X45" s="24">
        <v>12126</v>
      </c>
      <c r="Y45" s="24">
        <v>2507.7600000000002</v>
      </c>
      <c r="Z45" s="26" t="s">
        <v>65</v>
      </c>
      <c r="AA45" s="26">
        <v>5903.5418181818168</v>
      </c>
      <c r="AB45" s="26">
        <v>8235.4408363636358</v>
      </c>
      <c r="AC45" s="28" t="s">
        <v>48</v>
      </c>
      <c r="AD45" s="28">
        <v>2564.52</v>
      </c>
      <c r="AE45" s="28">
        <v>4548.8625000000002</v>
      </c>
      <c r="AF45" s="30">
        <v>159990</v>
      </c>
      <c r="AG45" s="8">
        <f t="shared" si="0"/>
        <v>138199.93841818182</v>
      </c>
      <c r="AH45" s="7">
        <f t="shared" si="1"/>
        <v>21790.061581818183</v>
      </c>
      <c r="AI45" s="77">
        <f t="shared" si="2"/>
        <v>1071.3173520789287</v>
      </c>
      <c r="AJ45" s="66" t="str">
        <f>IF(A45="","",IF(COUNTIF(A$3:A45,A45)&gt;1,"",
MAX($AJ$1:$AJ44)+1))</f>
        <v/>
      </c>
      <c r="AK45" s="1" t="str">
        <f ca="1">IF(ROWS($AJ$3:$AJ45)&gt;MAX($AJ$3:$AJ$403),"",OFFSET($A$3,MATCH(ROWS($AJ$3:$AJ45),$AJ$3:$AJ$403,0)-1,0))</f>
        <v/>
      </c>
    </row>
    <row r="46" spans="1:37" s="1" customFormat="1" x14ac:dyDescent="0.2">
      <c r="A46" s="2">
        <v>2010</v>
      </c>
      <c r="B46" s="3" t="s">
        <v>123</v>
      </c>
      <c r="C46" s="4">
        <v>102</v>
      </c>
      <c r="D46" s="11" t="s">
        <v>92</v>
      </c>
      <c r="E46" s="12">
        <v>33</v>
      </c>
      <c r="F46" s="13">
        <v>10335.6</v>
      </c>
      <c r="G46" s="15" t="s">
        <v>54</v>
      </c>
      <c r="H46" s="15">
        <v>1155.44</v>
      </c>
      <c r="I46" s="15">
        <v>816.35840000000007</v>
      </c>
      <c r="J46" s="15">
        <v>1045</v>
      </c>
      <c r="K46" s="15">
        <v>2805</v>
      </c>
      <c r="L46" s="15">
        <v>5500</v>
      </c>
      <c r="M46" s="15">
        <v>38302.274999999994</v>
      </c>
      <c r="N46" s="17" t="s">
        <v>72</v>
      </c>
      <c r="O46" s="17">
        <v>12210.000000000002</v>
      </c>
      <c r="P46" s="17">
        <v>1275</v>
      </c>
      <c r="Q46" s="19" t="s">
        <v>62</v>
      </c>
      <c r="R46" s="19">
        <v>6732.0000000000009</v>
      </c>
      <c r="S46" s="19">
        <v>2441.8799999999997</v>
      </c>
      <c r="T46" s="22" t="s">
        <v>63</v>
      </c>
      <c r="U46" s="22">
        <v>1072.5</v>
      </c>
      <c r="V46" s="22">
        <v>1104.6599999999999</v>
      </c>
      <c r="W46" s="24" t="s">
        <v>46</v>
      </c>
      <c r="X46" s="24">
        <v>11220</v>
      </c>
      <c r="Y46" s="24">
        <v>1982.88</v>
      </c>
      <c r="Z46" s="26" t="s">
        <v>47</v>
      </c>
      <c r="AA46" s="26">
        <v>5639.0400000000009</v>
      </c>
      <c r="AB46" s="26">
        <v>8373.974400000001</v>
      </c>
      <c r="AC46" s="28" t="s">
        <v>58</v>
      </c>
      <c r="AD46" s="28">
        <v>2060.4</v>
      </c>
      <c r="AE46" s="28">
        <v>4110.5999999999995</v>
      </c>
      <c r="AF46" s="30">
        <v>126990</v>
      </c>
      <c r="AG46" s="8">
        <f t="shared" si="0"/>
        <v>118182.60780000003</v>
      </c>
      <c r="AH46" s="7">
        <f t="shared" si="1"/>
        <v>8807.3921999999729</v>
      </c>
      <c r="AI46" s="77">
        <f t="shared" si="2"/>
        <v>1158.6530176470592</v>
      </c>
      <c r="AJ46" s="66" t="str">
        <f>IF(A46="","",IF(COUNTIF(A$3:A46,A46)&gt;1,"",
MAX($AJ$1:$AJ45)+1))</f>
        <v/>
      </c>
      <c r="AK46" s="1" t="str">
        <f ca="1">IF(ROWS($AJ$3:$AJ46)&gt;MAX($AJ$3:$AJ$403),"",OFFSET($A$3,MATCH(ROWS($AJ$3:$AJ46),$AJ$3:$AJ$403,0)-1,0))</f>
        <v/>
      </c>
    </row>
    <row r="47" spans="1:37" s="1" customFormat="1" x14ac:dyDescent="0.2">
      <c r="A47" s="2">
        <v>2009</v>
      </c>
      <c r="B47" s="3" t="s">
        <v>124</v>
      </c>
      <c r="C47" s="4">
        <v>110</v>
      </c>
      <c r="D47" s="11" t="s">
        <v>41</v>
      </c>
      <c r="E47" s="12">
        <v>35</v>
      </c>
      <c r="F47" s="13">
        <v>11350.499999999998</v>
      </c>
      <c r="G47" s="15" t="s">
        <v>68</v>
      </c>
      <c r="H47" s="15">
        <v>1157.52</v>
      </c>
      <c r="I47" s="15">
        <v>802.54720000000009</v>
      </c>
      <c r="J47" s="15">
        <v>1007</v>
      </c>
      <c r="K47" s="15">
        <v>2915</v>
      </c>
      <c r="L47" s="15">
        <v>5300</v>
      </c>
      <c r="M47" s="15">
        <v>42576.875000000007</v>
      </c>
      <c r="N47" s="17" t="s">
        <v>43</v>
      </c>
      <c r="O47" s="17">
        <v>11766</v>
      </c>
      <c r="P47" s="17">
        <v>1320</v>
      </c>
      <c r="Q47" s="19" t="s">
        <v>73</v>
      </c>
      <c r="R47" s="19">
        <v>6996</v>
      </c>
      <c r="S47" s="19">
        <v>2827.44</v>
      </c>
      <c r="T47" s="22" t="s">
        <v>81</v>
      </c>
      <c r="U47" s="22">
        <v>1097.1000000000001</v>
      </c>
      <c r="V47" s="22">
        <v>1178.4960000000001</v>
      </c>
      <c r="W47" s="24" t="s">
        <v>46</v>
      </c>
      <c r="X47" s="24">
        <v>11660</v>
      </c>
      <c r="Y47" s="24">
        <v>2138.3999999999996</v>
      </c>
      <c r="Z47" s="26" t="s">
        <v>76</v>
      </c>
      <c r="AA47" s="26">
        <v>5800.3200000000006</v>
      </c>
      <c r="AB47" s="26">
        <v>10614.585599999999</v>
      </c>
      <c r="AC47" s="28" t="s">
        <v>48</v>
      </c>
      <c r="AD47" s="28">
        <v>2213.2000000000003</v>
      </c>
      <c r="AE47" s="28">
        <v>3878.875</v>
      </c>
      <c r="AF47" s="30">
        <v>136990</v>
      </c>
      <c r="AG47" s="8">
        <f t="shared" si="0"/>
        <v>126599.8588</v>
      </c>
      <c r="AH47" s="7">
        <f t="shared" si="1"/>
        <v>10390.141199999998</v>
      </c>
      <c r="AI47" s="77">
        <f t="shared" si="2"/>
        <v>1150.9078072727273</v>
      </c>
      <c r="AJ47" s="66" t="str">
        <f>IF(A47="","",IF(COUNTIF(A$3:A47,A47)&gt;1,"",
MAX($AJ$1:$AJ46)+1))</f>
        <v/>
      </c>
      <c r="AK47" s="1" t="str">
        <f ca="1">IF(ROWS($AJ$3:$AJ47)&gt;MAX($AJ$3:$AJ$403),"",OFFSET($A$3,MATCH(ROWS($AJ$3:$AJ47),$AJ$3:$AJ$403,0)-1,0))</f>
        <v/>
      </c>
    </row>
    <row r="48" spans="1:37" s="1" customFormat="1" x14ac:dyDescent="0.2">
      <c r="A48" s="2">
        <v>2008</v>
      </c>
      <c r="B48" s="3" t="s">
        <v>125</v>
      </c>
      <c r="C48" s="4">
        <v>125</v>
      </c>
      <c r="D48" s="11" t="s">
        <v>41</v>
      </c>
      <c r="E48" s="12">
        <v>38</v>
      </c>
      <c r="F48" s="13">
        <v>13110</v>
      </c>
      <c r="G48" s="15" t="s">
        <v>68</v>
      </c>
      <c r="H48" s="15">
        <v>1162.909090909091</v>
      </c>
      <c r="I48" s="15">
        <v>810.64727272727282</v>
      </c>
      <c r="J48" s="15">
        <v>1115</v>
      </c>
      <c r="K48" s="15">
        <v>3125</v>
      </c>
      <c r="L48" s="15">
        <v>5000</v>
      </c>
      <c r="M48" s="15">
        <v>48382.812500000007</v>
      </c>
      <c r="N48" s="17" t="s">
        <v>95</v>
      </c>
      <c r="O48" s="17">
        <v>11100</v>
      </c>
      <c r="P48" s="17">
        <v>1593.75</v>
      </c>
      <c r="Q48" s="19" t="s">
        <v>83</v>
      </c>
      <c r="R48" s="19">
        <v>7500</v>
      </c>
      <c r="S48" s="19">
        <v>3105.9</v>
      </c>
      <c r="T48" s="22" t="s">
        <v>63</v>
      </c>
      <c r="U48" s="22">
        <v>1140</v>
      </c>
      <c r="V48" s="22">
        <v>1353.75</v>
      </c>
      <c r="W48" s="24" t="s">
        <v>64</v>
      </c>
      <c r="X48" s="24">
        <v>12500</v>
      </c>
      <c r="Y48" s="24">
        <v>2531.25</v>
      </c>
      <c r="Z48" s="26" t="s">
        <v>57</v>
      </c>
      <c r="AA48" s="26">
        <v>6110.181818181818</v>
      </c>
      <c r="AB48" s="26">
        <v>10448.41090909091</v>
      </c>
      <c r="AC48" s="28" t="s">
        <v>87</v>
      </c>
      <c r="AD48" s="28">
        <v>2500</v>
      </c>
      <c r="AE48" s="28">
        <v>4587.2249999999995</v>
      </c>
      <c r="AF48" s="30">
        <v>155990</v>
      </c>
      <c r="AG48" s="8">
        <f t="shared" si="0"/>
        <v>137176.83659090908</v>
      </c>
      <c r="AH48" s="7">
        <f t="shared" si="1"/>
        <v>18813.163409090921</v>
      </c>
      <c r="AI48" s="77">
        <f t="shared" si="2"/>
        <v>1097.4146927272727</v>
      </c>
      <c r="AJ48" s="66" t="str">
        <f>IF(A48="","",IF(COUNTIF(A$3:A48,A48)&gt;1,"",
MAX($AJ$1:$AJ47)+1))</f>
        <v/>
      </c>
      <c r="AK48" s="1" t="str">
        <f ca="1">IF(ROWS($AJ$3:$AJ48)&gt;MAX($AJ$3:$AJ$403),"",OFFSET($A$3,MATCH(ROWS($AJ$3:$AJ48),$AJ$3:$AJ$403,0)-1,0))</f>
        <v/>
      </c>
    </row>
    <row r="49" spans="1:37" s="1" customFormat="1" x14ac:dyDescent="0.2">
      <c r="A49" s="83">
        <v>2010</v>
      </c>
      <c r="B49" s="84" t="s">
        <v>126</v>
      </c>
      <c r="C49" s="85">
        <v>130</v>
      </c>
      <c r="D49" s="86" t="s">
        <v>71</v>
      </c>
      <c r="E49" s="87">
        <v>39</v>
      </c>
      <c r="F49" s="88">
        <v>16238.820000000002</v>
      </c>
      <c r="G49" s="89" t="s">
        <v>54</v>
      </c>
      <c r="H49" s="89">
        <v>1079.7563636363639</v>
      </c>
      <c r="I49" s="89">
        <v>745.43229090909108</v>
      </c>
      <c r="J49" s="89">
        <v>1014.6500000000001</v>
      </c>
      <c r="K49" s="89">
        <v>2957.5</v>
      </c>
      <c r="L49" s="89">
        <v>4550</v>
      </c>
      <c r="M49" s="89">
        <v>48816.624999999993</v>
      </c>
      <c r="N49" s="90" t="s">
        <v>55</v>
      </c>
      <c r="O49" s="90">
        <v>10101</v>
      </c>
      <c r="P49" s="90">
        <v>1543.75</v>
      </c>
      <c r="Q49" s="91" t="s">
        <v>44</v>
      </c>
      <c r="R49" s="91">
        <v>7098</v>
      </c>
      <c r="S49" s="91">
        <v>3144.96</v>
      </c>
      <c r="T49" s="92" t="s">
        <v>45</v>
      </c>
      <c r="U49" s="92">
        <v>1078.3500000000001</v>
      </c>
      <c r="V49" s="92">
        <v>1686.672</v>
      </c>
      <c r="W49" s="93" t="s">
        <v>85</v>
      </c>
      <c r="X49" s="93">
        <v>11830</v>
      </c>
      <c r="Y49" s="93">
        <v>2500.875</v>
      </c>
      <c r="Z49" s="94" t="s">
        <v>57</v>
      </c>
      <c r="AA49" s="94">
        <v>5753.847272727272</v>
      </c>
      <c r="AB49" s="94">
        <v>9839.0788363636366</v>
      </c>
      <c r="AC49" s="95" t="s">
        <v>87</v>
      </c>
      <c r="AD49" s="95">
        <v>2576.6</v>
      </c>
      <c r="AE49" s="95">
        <v>4770.7139999999999</v>
      </c>
      <c r="AF49" s="96">
        <v>161990</v>
      </c>
      <c r="AG49" s="8">
        <f t="shared" si="0"/>
        <v>137326.63076363638</v>
      </c>
      <c r="AH49" s="7">
        <f t="shared" si="1"/>
        <v>24663.369236363622</v>
      </c>
      <c r="AI49" s="77">
        <f t="shared" si="2"/>
        <v>1056.3586981818182</v>
      </c>
      <c r="AJ49" s="66" t="str">
        <f>IF(A49="","",IF(COUNTIF(A$3:A49,A49)&gt;1,"",
MAX($AJ$1:$AJ48)+1))</f>
        <v/>
      </c>
      <c r="AK49" s="1" t="str">
        <f ca="1">IF(ROWS($AJ$3:$AJ49)&gt;MAX($AJ$3:$AJ$403),"",OFFSET($A$3,MATCH(ROWS($AJ$3:$AJ49),$AJ$3:$AJ$403,0)-1,0))</f>
        <v/>
      </c>
    </row>
    <row r="50" spans="1:37" x14ac:dyDescent="0.2">
      <c r="A50" s="97">
        <v>2010</v>
      </c>
      <c r="B50" s="98" t="s">
        <v>127</v>
      </c>
      <c r="C50" s="99">
        <v>173</v>
      </c>
      <c r="D50" s="100" t="s">
        <v>71</v>
      </c>
      <c r="E50" s="101">
        <v>49</v>
      </c>
      <c r="F50" s="102">
        <v>17594.919999999998</v>
      </c>
      <c r="G50" s="102" t="s">
        <v>54</v>
      </c>
      <c r="H50" s="102">
        <v>1450.0800000000002</v>
      </c>
      <c r="I50" s="102">
        <v>996.90880000000016</v>
      </c>
      <c r="J50" s="102">
        <v>1531.7</v>
      </c>
      <c r="K50" s="102">
        <v>4584.5</v>
      </c>
      <c r="L50" s="102">
        <v>5300</v>
      </c>
      <c r="M50" s="102">
        <v>64963.662499999991</v>
      </c>
      <c r="N50" s="102" t="s">
        <v>43</v>
      </c>
      <c r="O50" s="102">
        <v>11766</v>
      </c>
      <c r="P50" s="102">
        <v>2076</v>
      </c>
      <c r="Q50" s="102" t="s">
        <v>62</v>
      </c>
      <c r="R50" s="102">
        <v>11002.800000000001</v>
      </c>
      <c r="S50" s="102">
        <v>4141.62</v>
      </c>
      <c r="T50" s="102" t="s">
        <v>56</v>
      </c>
      <c r="U50" s="102">
        <v>1558.2</v>
      </c>
      <c r="V50" s="102">
        <v>1868.4</v>
      </c>
      <c r="W50" s="102" t="s">
        <v>64</v>
      </c>
      <c r="X50" s="102">
        <v>18338</v>
      </c>
      <c r="Y50" s="102">
        <v>3503.2500000000005</v>
      </c>
      <c r="Z50" s="102" t="s">
        <v>78</v>
      </c>
      <c r="AA50" s="102">
        <v>8609.4830769230775</v>
      </c>
      <c r="AB50" s="102">
        <v>14076.504830769232</v>
      </c>
      <c r="AC50" s="102" t="s">
        <v>48</v>
      </c>
      <c r="AD50" s="102">
        <v>3480.76</v>
      </c>
      <c r="AE50" s="102">
        <v>6100.4125000000004</v>
      </c>
      <c r="AF50" s="103">
        <v>214990</v>
      </c>
      <c r="AG50" s="102">
        <f t="shared" si="0"/>
        <v>182943.20170769232</v>
      </c>
      <c r="AH50" s="102">
        <f t="shared" si="1"/>
        <v>32046.798292307678</v>
      </c>
      <c r="AI50" s="102">
        <f t="shared" si="2"/>
        <v>1057.4751543797245</v>
      </c>
      <c r="AJ50" s="104" t="str">
        <f>IF(A50="","",IF(COUNTIF(A$3:A50,A50)&gt;1,"",
MAX($AJ$1:$AJ49)+1))</f>
        <v/>
      </c>
      <c r="AK50" s="97" t="str">
        <f ca="1">IF(ROWS($AJ$3:$AJ50)&gt;MAX($AJ$3:$AJ$403),"",OFFSET($A$3,MATCH(ROWS($AJ$3:$AJ50),$AJ$3:$AJ$403,0)-1,0))</f>
        <v/>
      </c>
    </row>
    <row r="51" spans="1:37" x14ac:dyDescent="0.2">
      <c r="C51" s="99"/>
      <c r="D51" s="100"/>
      <c r="E51" s="101"/>
      <c r="F51" s="102"/>
      <c r="G51" s="102"/>
      <c r="H51" s="102"/>
      <c r="I51" s="102"/>
      <c r="J51" s="102"/>
      <c r="K51" s="102"/>
      <c r="L51" s="102"/>
      <c r="M51" s="102"/>
      <c r="N51" s="102"/>
      <c r="O51" s="102"/>
      <c r="P51" s="102"/>
      <c r="Q51" s="102"/>
      <c r="R51" s="102"/>
      <c r="S51" s="102"/>
      <c r="T51" s="102"/>
      <c r="U51" s="102"/>
      <c r="V51" s="102"/>
      <c r="W51" s="102"/>
      <c r="X51" s="102"/>
      <c r="Y51" s="102"/>
      <c r="Z51" s="102"/>
      <c r="AA51" s="102"/>
      <c r="AB51" s="102"/>
      <c r="AC51" s="102"/>
      <c r="AD51" s="102"/>
      <c r="AE51" s="102"/>
      <c r="AF51" s="103"/>
      <c r="AH51" s="102"/>
      <c r="AI51" s="102"/>
    </row>
    <row r="52" spans="1:37" x14ac:dyDescent="0.2">
      <c r="C52" s="99"/>
      <c r="D52" s="100"/>
      <c r="E52" s="101"/>
      <c r="F52" s="102"/>
      <c r="G52" s="102"/>
      <c r="H52" s="102"/>
      <c r="I52" s="102"/>
      <c r="J52" s="102"/>
      <c r="K52" s="102"/>
      <c r="L52" s="102"/>
      <c r="M52" s="102"/>
      <c r="N52" s="102"/>
      <c r="O52" s="102"/>
      <c r="P52" s="102"/>
      <c r="Q52" s="102"/>
      <c r="R52" s="102"/>
      <c r="S52" s="102"/>
      <c r="T52" s="102"/>
      <c r="U52" s="102"/>
      <c r="V52" s="102"/>
      <c r="W52" s="102"/>
      <c r="X52" s="102"/>
      <c r="Y52" s="102"/>
      <c r="Z52" s="102"/>
      <c r="AA52" s="102"/>
      <c r="AB52" s="102"/>
      <c r="AC52" s="102"/>
      <c r="AD52" s="102"/>
      <c r="AE52" s="102"/>
      <c r="AF52" s="103"/>
      <c r="AH52" s="102"/>
      <c r="AI52" s="102"/>
    </row>
    <row r="53" spans="1:37" x14ac:dyDescent="0.2">
      <c r="C53" s="99"/>
      <c r="D53" s="100"/>
      <c r="E53" s="101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2"/>
      <c r="AD53" s="102"/>
      <c r="AE53" s="102"/>
      <c r="AF53" s="103"/>
      <c r="AH53" s="102"/>
      <c r="AI53" s="102"/>
    </row>
    <row r="54" spans="1:37" x14ac:dyDescent="0.2">
      <c r="C54" s="99"/>
      <c r="D54" s="100"/>
      <c r="E54" s="101"/>
      <c r="F54" s="102"/>
      <c r="G54" s="102"/>
      <c r="H54" s="102"/>
      <c r="I54" s="102"/>
      <c r="J54" s="102"/>
      <c r="K54" s="102"/>
      <c r="L54" s="102"/>
      <c r="M54" s="102"/>
      <c r="N54" s="102"/>
      <c r="O54" s="102"/>
      <c r="P54" s="102"/>
      <c r="Q54" s="102"/>
      <c r="R54" s="102"/>
      <c r="S54" s="102"/>
      <c r="T54" s="102"/>
      <c r="U54" s="102"/>
      <c r="V54" s="102"/>
      <c r="W54" s="102"/>
      <c r="X54" s="102"/>
      <c r="Y54" s="102"/>
      <c r="Z54" s="102"/>
      <c r="AA54" s="102"/>
      <c r="AB54" s="102"/>
      <c r="AC54" s="102"/>
      <c r="AD54" s="102"/>
      <c r="AE54" s="102"/>
      <c r="AF54" s="103"/>
      <c r="AH54" s="102"/>
      <c r="AI54" s="102"/>
    </row>
    <row r="55" spans="1:37" x14ac:dyDescent="0.2">
      <c r="C55" s="99"/>
      <c r="D55" s="100"/>
      <c r="E55" s="101"/>
      <c r="F55" s="102"/>
      <c r="G55" s="102"/>
      <c r="H55" s="102"/>
      <c r="I55" s="102"/>
      <c r="J55" s="102"/>
      <c r="K55" s="102"/>
      <c r="L55" s="102"/>
      <c r="M55" s="102"/>
      <c r="N55" s="102"/>
      <c r="O55" s="102"/>
      <c r="P55" s="102"/>
      <c r="Q55" s="102"/>
      <c r="R55" s="102"/>
      <c r="S55" s="102"/>
      <c r="T55" s="102"/>
      <c r="U55" s="102"/>
      <c r="V55" s="102"/>
      <c r="W55" s="102"/>
      <c r="X55" s="102"/>
      <c r="Y55" s="102"/>
      <c r="Z55" s="102"/>
      <c r="AA55" s="102"/>
      <c r="AB55" s="102"/>
      <c r="AC55" s="102"/>
      <c r="AD55" s="102"/>
      <c r="AE55" s="102"/>
      <c r="AF55" s="103"/>
      <c r="AH55" s="102"/>
      <c r="AI55" s="102"/>
    </row>
    <row r="56" spans="1:37" x14ac:dyDescent="0.2">
      <c r="C56" s="99"/>
      <c r="D56" s="100"/>
      <c r="E56" s="101"/>
      <c r="F56" s="102"/>
      <c r="G56" s="102"/>
      <c r="H56" s="102"/>
      <c r="I56" s="102"/>
      <c r="J56" s="102"/>
      <c r="K56" s="102"/>
      <c r="L56" s="102"/>
      <c r="M56" s="102"/>
      <c r="N56" s="102"/>
      <c r="O56" s="102"/>
      <c r="P56" s="102"/>
      <c r="Q56" s="102"/>
      <c r="R56" s="102"/>
      <c r="S56" s="102"/>
      <c r="T56" s="102"/>
      <c r="U56" s="102"/>
      <c r="V56" s="102"/>
      <c r="W56" s="102"/>
      <c r="X56" s="102"/>
      <c r="Y56" s="102"/>
      <c r="Z56" s="102"/>
      <c r="AA56" s="102"/>
      <c r="AB56" s="102"/>
      <c r="AC56" s="102"/>
      <c r="AD56" s="102"/>
      <c r="AE56" s="102"/>
      <c r="AF56" s="103"/>
      <c r="AH56" s="102"/>
      <c r="AI56" s="102"/>
    </row>
    <row r="57" spans="1:37" x14ac:dyDescent="0.2">
      <c r="C57" s="99"/>
      <c r="D57" s="100"/>
      <c r="E57" s="101"/>
      <c r="F57" s="102"/>
      <c r="G57" s="102"/>
      <c r="H57" s="102"/>
      <c r="I57" s="102"/>
      <c r="J57" s="102"/>
      <c r="K57" s="102"/>
      <c r="L57" s="102"/>
      <c r="M57" s="102"/>
      <c r="N57" s="102"/>
      <c r="O57" s="102"/>
      <c r="P57" s="102"/>
      <c r="Q57" s="102"/>
      <c r="R57" s="102"/>
      <c r="S57" s="102"/>
      <c r="T57" s="102"/>
      <c r="U57" s="102"/>
      <c r="V57" s="102"/>
      <c r="W57" s="102"/>
      <c r="X57" s="102"/>
      <c r="Y57" s="102"/>
      <c r="Z57" s="102"/>
      <c r="AA57" s="102"/>
      <c r="AB57" s="102"/>
      <c r="AC57" s="102"/>
      <c r="AD57" s="102"/>
      <c r="AE57" s="102"/>
      <c r="AF57" s="103"/>
      <c r="AH57" s="102"/>
      <c r="AI57" s="102"/>
    </row>
    <row r="58" spans="1:37" x14ac:dyDescent="0.2">
      <c r="C58" s="99"/>
      <c r="D58" s="100"/>
      <c r="E58" s="101"/>
      <c r="F58" s="102"/>
      <c r="G58" s="102"/>
      <c r="H58" s="102"/>
      <c r="I58" s="102"/>
      <c r="J58" s="102"/>
      <c r="K58" s="102"/>
      <c r="L58" s="102"/>
      <c r="M58" s="102"/>
      <c r="N58" s="102"/>
      <c r="O58" s="102"/>
      <c r="P58" s="102"/>
      <c r="Q58" s="102"/>
      <c r="R58" s="102"/>
      <c r="S58" s="102"/>
      <c r="T58" s="102"/>
      <c r="U58" s="102"/>
      <c r="V58" s="102"/>
      <c r="W58" s="102"/>
      <c r="X58" s="102"/>
      <c r="Y58" s="102"/>
      <c r="Z58" s="102"/>
      <c r="AA58" s="102"/>
      <c r="AB58" s="102"/>
      <c r="AC58" s="102"/>
      <c r="AD58" s="102"/>
      <c r="AE58" s="102"/>
      <c r="AF58" s="103"/>
      <c r="AH58" s="102"/>
      <c r="AI58" s="102"/>
    </row>
    <row r="59" spans="1:37" x14ac:dyDescent="0.2">
      <c r="C59" s="99"/>
      <c r="D59" s="100"/>
      <c r="E59" s="101"/>
      <c r="F59" s="102"/>
      <c r="G59" s="102"/>
      <c r="H59" s="102"/>
      <c r="I59" s="102"/>
      <c r="J59" s="102"/>
      <c r="K59" s="102"/>
      <c r="L59" s="102"/>
      <c r="M59" s="102"/>
      <c r="N59" s="102"/>
      <c r="O59" s="102"/>
      <c r="P59" s="102"/>
      <c r="Q59" s="102"/>
      <c r="R59" s="102"/>
      <c r="S59" s="102"/>
      <c r="T59" s="102"/>
      <c r="U59" s="102"/>
      <c r="V59" s="102"/>
      <c r="W59" s="102"/>
      <c r="X59" s="102"/>
      <c r="Y59" s="102"/>
      <c r="Z59" s="102"/>
      <c r="AA59" s="102"/>
      <c r="AB59" s="102"/>
      <c r="AC59" s="102"/>
      <c r="AD59" s="102"/>
      <c r="AE59" s="102"/>
      <c r="AF59" s="103"/>
      <c r="AH59" s="102"/>
      <c r="AI59" s="102"/>
    </row>
    <row r="60" spans="1:37" x14ac:dyDescent="0.2">
      <c r="C60" s="99"/>
      <c r="D60" s="100"/>
      <c r="E60" s="101"/>
      <c r="F60" s="102"/>
      <c r="G60" s="102"/>
      <c r="H60" s="102"/>
      <c r="I60" s="102"/>
      <c r="J60" s="102"/>
      <c r="K60" s="102"/>
      <c r="L60" s="102"/>
      <c r="M60" s="102"/>
      <c r="N60" s="102"/>
      <c r="O60" s="102"/>
      <c r="P60" s="102"/>
      <c r="Q60" s="102"/>
      <c r="R60" s="102"/>
      <c r="S60" s="102"/>
      <c r="T60" s="102"/>
      <c r="U60" s="102"/>
      <c r="V60" s="102"/>
      <c r="W60" s="102"/>
      <c r="X60" s="102"/>
      <c r="Y60" s="102"/>
      <c r="Z60" s="102"/>
      <c r="AA60" s="102"/>
      <c r="AB60" s="102"/>
      <c r="AC60" s="102"/>
      <c r="AD60" s="102"/>
      <c r="AE60" s="102"/>
      <c r="AF60" s="103"/>
      <c r="AH60" s="102"/>
      <c r="AI60" s="102"/>
    </row>
    <row r="61" spans="1:37" x14ac:dyDescent="0.2">
      <c r="C61" s="99"/>
      <c r="D61" s="100"/>
      <c r="E61" s="101"/>
      <c r="F61" s="102"/>
      <c r="G61" s="102"/>
      <c r="H61" s="102"/>
      <c r="I61" s="102"/>
      <c r="J61" s="102"/>
      <c r="K61" s="102"/>
      <c r="L61" s="102"/>
      <c r="M61" s="102"/>
      <c r="N61" s="102"/>
      <c r="O61" s="102"/>
      <c r="P61" s="102"/>
      <c r="Q61" s="102"/>
      <c r="R61" s="102"/>
      <c r="S61" s="102"/>
      <c r="T61" s="102"/>
      <c r="U61" s="102"/>
      <c r="V61" s="102"/>
      <c r="W61" s="102"/>
      <c r="X61" s="102"/>
      <c r="Y61" s="102"/>
      <c r="Z61" s="102"/>
      <c r="AA61" s="102"/>
      <c r="AB61" s="102"/>
      <c r="AC61" s="102"/>
      <c r="AD61" s="102"/>
      <c r="AE61" s="102"/>
      <c r="AF61" s="103"/>
      <c r="AH61" s="102"/>
      <c r="AI61" s="102"/>
    </row>
    <row r="62" spans="1:37" x14ac:dyDescent="0.2">
      <c r="C62" s="99"/>
      <c r="D62" s="100"/>
      <c r="E62" s="101"/>
      <c r="F62" s="102"/>
      <c r="G62" s="102"/>
      <c r="H62" s="102"/>
      <c r="I62" s="102"/>
      <c r="J62" s="102"/>
      <c r="K62" s="102"/>
      <c r="L62" s="102"/>
      <c r="M62" s="102"/>
      <c r="N62" s="102"/>
      <c r="O62" s="102"/>
      <c r="P62" s="102"/>
      <c r="Q62" s="102"/>
      <c r="R62" s="102"/>
      <c r="S62" s="102"/>
      <c r="T62" s="102"/>
      <c r="U62" s="102"/>
      <c r="V62" s="102"/>
      <c r="W62" s="102"/>
      <c r="X62" s="102"/>
      <c r="Y62" s="102"/>
      <c r="Z62" s="102"/>
      <c r="AA62" s="102"/>
      <c r="AB62" s="102"/>
      <c r="AC62" s="102"/>
      <c r="AD62" s="102"/>
      <c r="AE62" s="102"/>
      <c r="AF62" s="103"/>
      <c r="AH62" s="102"/>
      <c r="AI62" s="102"/>
    </row>
    <row r="63" spans="1:37" x14ac:dyDescent="0.2">
      <c r="C63" s="99"/>
      <c r="D63" s="100"/>
      <c r="E63" s="101"/>
      <c r="F63" s="102"/>
      <c r="G63" s="102"/>
      <c r="H63" s="102"/>
      <c r="I63" s="102"/>
      <c r="J63" s="102"/>
      <c r="K63" s="102"/>
      <c r="L63" s="102"/>
      <c r="M63" s="102"/>
      <c r="N63" s="102"/>
      <c r="O63" s="102"/>
      <c r="P63" s="102"/>
      <c r="Q63" s="102"/>
      <c r="R63" s="102"/>
      <c r="S63" s="102"/>
      <c r="T63" s="102"/>
      <c r="U63" s="102"/>
      <c r="V63" s="102"/>
      <c r="W63" s="102"/>
      <c r="X63" s="102"/>
      <c r="Y63" s="102"/>
      <c r="Z63" s="102"/>
      <c r="AA63" s="102"/>
      <c r="AB63" s="102"/>
      <c r="AC63" s="102"/>
      <c r="AD63" s="102"/>
      <c r="AE63" s="102"/>
      <c r="AF63" s="103"/>
      <c r="AH63" s="102"/>
      <c r="AI63" s="102"/>
    </row>
    <row r="64" spans="1:37" x14ac:dyDescent="0.2">
      <c r="C64" s="99"/>
      <c r="D64" s="100"/>
      <c r="E64" s="101"/>
      <c r="F64" s="102"/>
      <c r="G64" s="102"/>
      <c r="H64" s="102"/>
      <c r="I64" s="102"/>
      <c r="J64" s="102"/>
      <c r="K64" s="102"/>
      <c r="L64" s="102"/>
      <c r="M64" s="102"/>
      <c r="N64" s="102"/>
      <c r="O64" s="102"/>
      <c r="P64" s="102"/>
      <c r="Q64" s="102"/>
      <c r="R64" s="102"/>
      <c r="S64" s="102"/>
      <c r="T64" s="102"/>
      <c r="U64" s="102"/>
      <c r="V64" s="102"/>
      <c r="W64" s="102"/>
      <c r="X64" s="102"/>
      <c r="Y64" s="102"/>
      <c r="Z64" s="102"/>
      <c r="AA64" s="102"/>
      <c r="AB64" s="102"/>
      <c r="AC64" s="102"/>
      <c r="AD64" s="102"/>
      <c r="AE64" s="102"/>
      <c r="AF64" s="103"/>
      <c r="AH64" s="102"/>
      <c r="AI64" s="102"/>
    </row>
    <row r="65" spans="3:35" x14ac:dyDescent="0.2">
      <c r="C65" s="99"/>
      <c r="D65" s="100"/>
      <c r="E65" s="101"/>
      <c r="F65" s="102"/>
      <c r="G65" s="102"/>
      <c r="H65" s="102"/>
      <c r="I65" s="102"/>
      <c r="J65" s="102"/>
      <c r="K65" s="102"/>
      <c r="L65" s="102"/>
      <c r="M65" s="102"/>
      <c r="N65" s="102"/>
      <c r="O65" s="102"/>
      <c r="P65" s="102"/>
      <c r="Q65" s="102"/>
      <c r="R65" s="102"/>
      <c r="S65" s="102"/>
      <c r="T65" s="102"/>
      <c r="U65" s="102"/>
      <c r="V65" s="102"/>
      <c r="W65" s="102"/>
      <c r="X65" s="102"/>
      <c r="Y65" s="102"/>
      <c r="Z65" s="102"/>
      <c r="AA65" s="102"/>
      <c r="AB65" s="102"/>
      <c r="AC65" s="102"/>
      <c r="AD65" s="102"/>
      <c r="AE65" s="102"/>
      <c r="AF65" s="103"/>
      <c r="AH65" s="102"/>
      <c r="AI65" s="102"/>
    </row>
    <row r="66" spans="3:35" x14ac:dyDescent="0.2">
      <c r="C66" s="99"/>
      <c r="D66" s="100"/>
      <c r="E66" s="101"/>
      <c r="F66" s="102"/>
      <c r="G66" s="102"/>
      <c r="H66" s="102"/>
      <c r="I66" s="102"/>
      <c r="J66" s="102"/>
      <c r="K66" s="102"/>
      <c r="L66" s="102"/>
      <c r="M66" s="102"/>
      <c r="N66" s="102"/>
      <c r="O66" s="102"/>
      <c r="P66" s="102"/>
      <c r="Q66" s="102"/>
      <c r="R66" s="102"/>
      <c r="S66" s="102"/>
      <c r="T66" s="102"/>
      <c r="U66" s="102"/>
      <c r="V66" s="102"/>
      <c r="W66" s="102"/>
      <c r="X66" s="102"/>
      <c r="Y66" s="102"/>
      <c r="Z66" s="102"/>
      <c r="AA66" s="102"/>
      <c r="AB66" s="102"/>
      <c r="AC66" s="102"/>
      <c r="AD66" s="102"/>
      <c r="AE66" s="102"/>
      <c r="AF66" s="103"/>
      <c r="AH66" s="102"/>
      <c r="AI66" s="102"/>
    </row>
    <row r="67" spans="3:35" x14ac:dyDescent="0.2">
      <c r="C67" s="99"/>
      <c r="D67" s="100"/>
      <c r="E67" s="101"/>
      <c r="F67" s="102"/>
      <c r="G67" s="102"/>
      <c r="H67" s="102"/>
      <c r="I67" s="102"/>
      <c r="J67" s="102"/>
      <c r="K67" s="102"/>
      <c r="L67" s="102"/>
      <c r="M67" s="102"/>
      <c r="N67" s="102"/>
      <c r="O67" s="102"/>
      <c r="P67" s="102"/>
      <c r="Q67" s="102"/>
      <c r="R67" s="102"/>
      <c r="S67" s="102"/>
      <c r="T67" s="102"/>
      <c r="U67" s="102"/>
      <c r="V67" s="102"/>
      <c r="W67" s="102"/>
      <c r="X67" s="102"/>
      <c r="Y67" s="102"/>
      <c r="Z67" s="102"/>
      <c r="AA67" s="102"/>
      <c r="AB67" s="102"/>
      <c r="AC67" s="102"/>
      <c r="AD67" s="102"/>
      <c r="AE67" s="102"/>
      <c r="AF67" s="103"/>
      <c r="AH67" s="102"/>
      <c r="AI67" s="102"/>
    </row>
    <row r="68" spans="3:35" x14ac:dyDescent="0.2">
      <c r="C68" s="99"/>
      <c r="D68" s="100"/>
      <c r="E68" s="101"/>
      <c r="F68" s="102"/>
      <c r="G68" s="102"/>
      <c r="H68" s="102"/>
      <c r="I68" s="102"/>
      <c r="J68" s="102"/>
      <c r="K68" s="102"/>
      <c r="L68" s="102"/>
      <c r="M68" s="102"/>
      <c r="N68" s="102"/>
      <c r="O68" s="102"/>
      <c r="P68" s="102"/>
      <c r="Q68" s="102"/>
      <c r="R68" s="102"/>
      <c r="S68" s="102"/>
      <c r="T68" s="102"/>
      <c r="U68" s="102"/>
      <c r="V68" s="102"/>
      <c r="W68" s="102"/>
      <c r="X68" s="102"/>
      <c r="Y68" s="102"/>
      <c r="Z68" s="102"/>
      <c r="AA68" s="102"/>
      <c r="AB68" s="102"/>
      <c r="AC68" s="102"/>
      <c r="AD68" s="102"/>
      <c r="AE68" s="102"/>
      <c r="AF68" s="103"/>
      <c r="AH68" s="102"/>
      <c r="AI68" s="102"/>
    </row>
    <row r="69" spans="3:35" x14ac:dyDescent="0.2">
      <c r="C69" s="99"/>
      <c r="D69" s="100"/>
      <c r="E69" s="101"/>
      <c r="F69" s="102"/>
      <c r="G69" s="102"/>
      <c r="H69" s="102"/>
      <c r="I69" s="102"/>
      <c r="J69" s="102"/>
      <c r="K69" s="102"/>
      <c r="L69" s="102"/>
      <c r="M69" s="102"/>
      <c r="N69" s="102"/>
      <c r="O69" s="102"/>
      <c r="P69" s="102"/>
      <c r="Q69" s="102"/>
      <c r="R69" s="102"/>
      <c r="S69" s="102"/>
      <c r="T69" s="102"/>
      <c r="U69" s="102"/>
      <c r="V69" s="102"/>
      <c r="W69" s="102"/>
      <c r="X69" s="102"/>
      <c r="Y69" s="102"/>
      <c r="Z69" s="102"/>
      <c r="AA69" s="102"/>
      <c r="AB69" s="102"/>
      <c r="AC69" s="102"/>
      <c r="AD69" s="102"/>
      <c r="AE69" s="102"/>
      <c r="AF69" s="103"/>
      <c r="AH69" s="102"/>
      <c r="AI69" s="102"/>
    </row>
    <row r="70" spans="3:35" x14ac:dyDescent="0.2">
      <c r="C70" s="99"/>
      <c r="D70" s="100"/>
      <c r="E70" s="101"/>
      <c r="F70" s="102"/>
      <c r="G70" s="102"/>
      <c r="H70" s="102"/>
      <c r="I70" s="102"/>
      <c r="J70" s="102"/>
      <c r="K70" s="102"/>
      <c r="L70" s="102"/>
      <c r="M70" s="102"/>
      <c r="N70" s="102"/>
      <c r="O70" s="102"/>
      <c r="P70" s="102"/>
      <c r="Q70" s="102"/>
      <c r="R70" s="102"/>
      <c r="S70" s="102"/>
      <c r="T70" s="102"/>
      <c r="U70" s="102"/>
      <c r="V70" s="102"/>
      <c r="W70" s="102"/>
      <c r="X70" s="102"/>
      <c r="Y70" s="102"/>
      <c r="Z70" s="102"/>
      <c r="AA70" s="102"/>
      <c r="AB70" s="102"/>
      <c r="AC70" s="102"/>
      <c r="AD70" s="102"/>
      <c r="AE70" s="102"/>
      <c r="AF70" s="103"/>
      <c r="AH70" s="102"/>
      <c r="AI70" s="102"/>
    </row>
    <row r="71" spans="3:35" x14ac:dyDescent="0.2">
      <c r="C71" s="99"/>
      <c r="D71" s="100"/>
      <c r="E71" s="101"/>
      <c r="F71" s="102"/>
      <c r="G71" s="102"/>
      <c r="H71" s="102"/>
      <c r="I71" s="102"/>
      <c r="J71" s="102"/>
      <c r="K71" s="102"/>
      <c r="L71" s="102"/>
      <c r="M71" s="102"/>
      <c r="N71" s="102"/>
      <c r="O71" s="102"/>
      <c r="P71" s="102"/>
      <c r="Q71" s="102"/>
      <c r="R71" s="102"/>
      <c r="S71" s="102"/>
      <c r="T71" s="102"/>
      <c r="U71" s="102"/>
      <c r="V71" s="102"/>
      <c r="W71" s="102"/>
      <c r="X71" s="102"/>
      <c r="Y71" s="102"/>
      <c r="Z71" s="102"/>
      <c r="AA71" s="102"/>
      <c r="AB71" s="102"/>
      <c r="AC71" s="102"/>
      <c r="AD71" s="102"/>
      <c r="AE71" s="102"/>
      <c r="AF71" s="103"/>
      <c r="AH71" s="102"/>
      <c r="AI71" s="102"/>
    </row>
    <row r="72" spans="3:35" x14ac:dyDescent="0.2">
      <c r="C72" s="99"/>
      <c r="D72" s="100"/>
      <c r="E72" s="101"/>
      <c r="F72" s="102"/>
      <c r="G72" s="102"/>
      <c r="H72" s="102"/>
      <c r="I72" s="102"/>
      <c r="J72" s="102"/>
      <c r="K72" s="102"/>
      <c r="L72" s="102"/>
      <c r="M72" s="102"/>
      <c r="N72" s="102"/>
      <c r="O72" s="102"/>
      <c r="P72" s="102"/>
      <c r="Q72" s="102"/>
      <c r="R72" s="102"/>
      <c r="S72" s="102"/>
      <c r="T72" s="102"/>
      <c r="U72" s="102"/>
      <c r="V72" s="102"/>
      <c r="W72" s="102"/>
      <c r="X72" s="102"/>
      <c r="Y72" s="102"/>
      <c r="Z72" s="102"/>
      <c r="AA72" s="102"/>
      <c r="AB72" s="102"/>
      <c r="AC72" s="102"/>
      <c r="AD72" s="102"/>
      <c r="AE72" s="102"/>
      <c r="AF72" s="103"/>
      <c r="AH72" s="102"/>
      <c r="AI72" s="102"/>
    </row>
    <row r="73" spans="3:35" x14ac:dyDescent="0.2">
      <c r="C73" s="99"/>
      <c r="D73" s="100"/>
      <c r="E73" s="101"/>
      <c r="F73" s="102"/>
      <c r="G73" s="102"/>
      <c r="H73" s="102"/>
      <c r="I73" s="102"/>
      <c r="J73" s="102"/>
      <c r="K73" s="102"/>
      <c r="L73" s="102"/>
      <c r="M73" s="102"/>
      <c r="N73" s="102"/>
      <c r="O73" s="102"/>
      <c r="P73" s="102"/>
      <c r="Q73" s="102"/>
      <c r="R73" s="102"/>
      <c r="S73" s="102"/>
      <c r="T73" s="102"/>
      <c r="U73" s="102"/>
      <c r="V73" s="102"/>
      <c r="W73" s="102"/>
      <c r="X73" s="102"/>
      <c r="Y73" s="102"/>
      <c r="Z73" s="102"/>
      <c r="AA73" s="102"/>
      <c r="AB73" s="102"/>
      <c r="AC73" s="102"/>
      <c r="AD73" s="102"/>
      <c r="AE73" s="102"/>
      <c r="AF73" s="103"/>
      <c r="AH73" s="102"/>
      <c r="AI73" s="102"/>
    </row>
    <row r="74" spans="3:35" x14ac:dyDescent="0.2">
      <c r="C74" s="99"/>
      <c r="D74" s="100"/>
      <c r="E74" s="101"/>
      <c r="F74" s="102"/>
      <c r="G74" s="102"/>
      <c r="H74" s="102"/>
      <c r="I74" s="102"/>
      <c r="J74" s="102"/>
      <c r="K74" s="102"/>
      <c r="L74" s="102"/>
      <c r="M74" s="102"/>
      <c r="N74" s="102"/>
      <c r="O74" s="102"/>
      <c r="P74" s="102"/>
      <c r="Q74" s="102"/>
      <c r="R74" s="102"/>
      <c r="S74" s="102"/>
      <c r="T74" s="102"/>
      <c r="U74" s="102"/>
      <c r="V74" s="102"/>
      <c r="W74" s="102"/>
      <c r="X74" s="102"/>
      <c r="Y74" s="102"/>
      <c r="Z74" s="102"/>
      <c r="AA74" s="102"/>
      <c r="AB74" s="102"/>
      <c r="AC74" s="102"/>
      <c r="AD74" s="102"/>
      <c r="AE74" s="102"/>
      <c r="AF74" s="103"/>
      <c r="AH74" s="102"/>
      <c r="AI74" s="102"/>
    </row>
    <row r="75" spans="3:35" x14ac:dyDescent="0.2">
      <c r="C75" s="99"/>
      <c r="D75" s="100"/>
      <c r="E75" s="101"/>
      <c r="F75" s="102"/>
      <c r="G75" s="102"/>
      <c r="H75" s="102"/>
      <c r="I75" s="102"/>
      <c r="J75" s="102"/>
      <c r="K75" s="102"/>
      <c r="L75" s="102"/>
      <c r="M75" s="102"/>
      <c r="N75" s="102"/>
      <c r="O75" s="102"/>
      <c r="P75" s="102"/>
      <c r="Q75" s="102"/>
      <c r="R75" s="102"/>
      <c r="S75" s="102"/>
      <c r="T75" s="102"/>
      <c r="U75" s="102"/>
      <c r="V75" s="102"/>
      <c r="W75" s="102"/>
      <c r="X75" s="102"/>
      <c r="Y75" s="102"/>
      <c r="Z75" s="102"/>
      <c r="AA75" s="102"/>
      <c r="AB75" s="102"/>
      <c r="AC75" s="102"/>
      <c r="AD75" s="102"/>
      <c r="AE75" s="102"/>
      <c r="AF75" s="103"/>
      <c r="AH75" s="102"/>
      <c r="AI75" s="102"/>
    </row>
    <row r="76" spans="3:35" x14ac:dyDescent="0.2">
      <c r="C76" s="99"/>
      <c r="D76" s="100"/>
      <c r="E76" s="101"/>
      <c r="F76" s="102"/>
      <c r="G76" s="102"/>
      <c r="H76" s="102"/>
      <c r="I76" s="102"/>
      <c r="J76" s="102"/>
      <c r="K76" s="102"/>
      <c r="L76" s="102"/>
      <c r="M76" s="102"/>
      <c r="N76" s="102"/>
      <c r="O76" s="102"/>
      <c r="P76" s="102"/>
      <c r="Q76" s="102"/>
      <c r="R76" s="102"/>
      <c r="S76" s="102"/>
      <c r="T76" s="102"/>
      <c r="U76" s="102"/>
      <c r="V76" s="102"/>
      <c r="W76" s="102"/>
      <c r="X76" s="102"/>
      <c r="Y76" s="102"/>
      <c r="Z76" s="102"/>
      <c r="AA76" s="102"/>
      <c r="AB76" s="102"/>
      <c r="AC76" s="102"/>
      <c r="AD76" s="102"/>
      <c r="AE76" s="102"/>
      <c r="AF76" s="103"/>
      <c r="AH76" s="102"/>
      <c r="AI76" s="102"/>
    </row>
    <row r="77" spans="3:35" x14ac:dyDescent="0.2">
      <c r="C77" s="99"/>
      <c r="D77" s="100"/>
      <c r="E77" s="101"/>
      <c r="F77" s="102"/>
      <c r="G77" s="102"/>
      <c r="H77" s="102"/>
      <c r="I77" s="102"/>
      <c r="J77" s="102"/>
      <c r="K77" s="102"/>
      <c r="L77" s="102"/>
      <c r="M77" s="102"/>
      <c r="N77" s="102"/>
      <c r="O77" s="102"/>
      <c r="P77" s="102"/>
      <c r="Q77" s="102"/>
      <c r="R77" s="102"/>
      <c r="S77" s="102"/>
      <c r="T77" s="102"/>
      <c r="U77" s="102"/>
      <c r="V77" s="102"/>
      <c r="W77" s="102"/>
      <c r="X77" s="102"/>
      <c r="Y77" s="102"/>
      <c r="Z77" s="102"/>
      <c r="AA77" s="102"/>
      <c r="AB77" s="102"/>
      <c r="AC77" s="102"/>
      <c r="AD77" s="102"/>
      <c r="AE77" s="102"/>
      <c r="AF77" s="103"/>
      <c r="AH77" s="102"/>
      <c r="AI77" s="102"/>
    </row>
    <row r="78" spans="3:35" x14ac:dyDescent="0.2">
      <c r="C78" s="99"/>
      <c r="D78" s="100"/>
      <c r="E78" s="101"/>
      <c r="F78" s="102"/>
      <c r="G78" s="102"/>
      <c r="H78" s="102"/>
      <c r="I78" s="102"/>
      <c r="J78" s="102"/>
      <c r="K78" s="102"/>
      <c r="L78" s="102"/>
      <c r="M78" s="102"/>
      <c r="N78" s="102"/>
      <c r="O78" s="102"/>
      <c r="P78" s="102"/>
      <c r="Q78" s="102"/>
      <c r="R78" s="102"/>
      <c r="S78" s="102"/>
      <c r="T78" s="102"/>
      <c r="U78" s="102"/>
      <c r="V78" s="102"/>
      <c r="W78" s="102"/>
      <c r="X78" s="102"/>
      <c r="Y78" s="102"/>
      <c r="Z78" s="102"/>
      <c r="AA78" s="102"/>
      <c r="AB78" s="102"/>
      <c r="AC78" s="102"/>
      <c r="AD78" s="102"/>
      <c r="AE78" s="102"/>
      <c r="AF78" s="103"/>
      <c r="AH78" s="102"/>
      <c r="AI78" s="102"/>
    </row>
    <row r="79" spans="3:35" x14ac:dyDescent="0.2">
      <c r="C79" s="99"/>
      <c r="D79" s="100"/>
      <c r="E79" s="101"/>
      <c r="F79" s="102"/>
      <c r="G79" s="102"/>
      <c r="H79" s="102"/>
      <c r="I79" s="102"/>
      <c r="J79" s="102"/>
      <c r="K79" s="102"/>
      <c r="L79" s="102"/>
      <c r="M79" s="102"/>
      <c r="N79" s="102"/>
      <c r="O79" s="102"/>
      <c r="P79" s="102"/>
      <c r="Q79" s="102"/>
      <c r="R79" s="102"/>
      <c r="S79" s="102"/>
      <c r="T79" s="102"/>
      <c r="U79" s="102"/>
      <c r="V79" s="102"/>
      <c r="W79" s="102"/>
      <c r="X79" s="102"/>
      <c r="Y79" s="102"/>
      <c r="Z79" s="102"/>
      <c r="AA79" s="102"/>
      <c r="AB79" s="102"/>
      <c r="AC79" s="102"/>
      <c r="AD79" s="102"/>
      <c r="AE79" s="102"/>
      <c r="AF79" s="103"/>
      <c r="AH79" s="102"/>
      <c r="AI79" s="102"/>
    </row>
    <row r="80" spans="3:35" x14ac:dyDescent="0.2">
      <c r="C80" s="99"/>
      <c r="D80" s="100"/>
      <c r="E80" s="101"/>
      <c r="F80" s="102"/>
      <c r="G80" s="102"/>
      <c r="H80" s="102"/>
      <c r="I80" s="102"/>
      <c r="J80" s="102"/>
      <c r="K80" s="102"/>
      <c r="L80" s="102"/>
      <c r="M80" s="102"/>
      <c r="N80" s="102"/>
      <c r="O80" s="102"/>
      <c r="P80" s="102"/>
      <c r="Q80" s="102"/>
      <c r="R80" s="102"/>
      <c r="S80" s="102"/>
      <c r="T80" s="102"/>
      <c r="U80" s="102"/>
      <c r="V80" s="102"/>
      <c r="W80" s="102"/>
      <c r="X80" s="102"/>
      <c r="Y80" s="102"/>
      <c r="Z80" s="102"/>
      <c r="AA80" s="102"/>
      <c r="AB80" s="102"/>
      <c r="AC80" s="102"/>
      <c r="AD80" s="102"/>
      <c r="AE80" s="102"/>
      <c r="AF80" s="103"/>
      <c r="AH80" s="102"/>
      <c r="AI80" s="102"/>
    </row>
    <row r="81" spans="3:35" x14ac:dyDescent="0.2">
      <c r="C81" s="99"/>
      <c r="D81" s="100"/>
      <c r="E81" s="101"/>
      <c r="F81" s="102"/>
      <c r="G81" s="102"/>
      <c r="H81" s="102"/>
      <c r="I81" s="102"/>
      <c r="J81" s="102"/>
      <c r="K81" s="102"/>
      <c r="L81" s="102"/>
      <c r="M81" s="102"/>
      <c r="N81" s="102"/>
      <c r="O81" s="102"/>
      <c r="P81" s="102"/>
      <c r="Q81" s="102"/>
      <c r="R81" s="102"/>
      <c r="S81" s="102"/>
      <c r="T81" s="102"/>
      <c r="U81" s="102"/>
      <c r="V81" s="102"/>
      <c r="W81" s="102"/>
      <c r="X81" s="102"/>
      <c r="Y81" s="102"/>
      <c r="Z81" s="102"/>
      <c r="AA81" s="102"/>
      <c r="AB81" s="102"/>
      <c r="AC81" s="102"/>
      <c r="AD81" s="102"/>
      <c r="AE81" s="102"/>
      <c r="AF81" s="103"/>
      <c r="AH81" s="102"/>
      <c r="AI81" s="102"/>
    </row>
    <row r="82" spans="3:35" x14ac:dyDescent="0.2">
      <c r="C82" s="99"/>
      <c r="D82" s="100"/>
      <c r="E82" s="101"/>
      <c r="F82" s="102"/>
      <c r="G82" s="102"/>
      <c r="H82" s="102"/>
      <c r="I82" s="102"/>
      <c r="J82" s="102"/>
      <c r="K82" s="102"/>
      <c r="L82" s="102"/>
      <c r="M82" s="102"/>
      <c r="N82" s="102"/>
      <c r="O82" s="102"/>
      <c r="P82" s="102"/>
      <c r="Q82" s="102"/>
      <c r="R82" s="102"/>
      <c r="S82" s="102"/>
      <c r="T82" s="102"/>
      <c r="U82" s="102"/>
      <c r="V82" s="102"/>
      <c r="W82" s="102"/>
      <c r="X82" s="102"/>
      <c r="Y82" s="102"/>
      <c r="Z82" s="102"/>
      <c r="AA82" s="102"/>
      <c r="AB82" s="102"/>
      <c r="AC82" s="102"/>
      <c r="AD82" s="102"/>
      <c r="AE82" s="102"/>
      <c r="AF82" s="103"/>
      <c r="AH82" s="102"/>
      <c r="AI82" s="102"/>
    </row>
    <row r="83" spans="3:35" x14ac:dyDescent="0.2">
      <c r="C83" s="99"/>
      <c r="D83" s="100"/>
      <c r="E83" s="101"/>
      <c r="F83" s="102"/>
      <c r="G83" s="102"/>
      <c r="H83" s="102"/>
      <c r="I83" s="102"/>
      <c r="J83" s="102"/>
      <c r="K83" s="102"/>
      <c r="L83" s="102"/>
      <c r="M83" s="102"/>
      <c r="N83" s="102"/>
      <c r="O83" s="102"/>
      <c r="P83" s="102"/>
      <c r="Q83" s="102"/>
      <c r="R83" s="102"/>
      <c r="S83" s="102"/>
      <c r="T83" s="102"/>
      <c r="U83" s="102"/>
      <c r="V83" s="102"/>
      <c r="W83" s="102"/>
      <c r="X83" s="102"/>
      <c r="Y83" s="102"/>
      <c r="Z83" s="102"/>
      <c r="AA83" s="102"/>
      <c r="AB83" s="102"/>
      <c r="AC83" s="102"/>
      <c r="AD83" s="102"/>
      <c r="AE83" s="102"/>
      <c r="AF83" s="103"/>
      <c r="AH83" s="102"/>
      <c r="AI83" s="102"/>
    </row>
    <row r="84" spans="3:35" x14ac:dyDescent="0.2">
      <c r="C84" s="99"/>
      <c r="D84" s="100"/>
      <c r="E84" s="101"/>
      <c r="F84" s="102"/>
      <c r="G84" s="102"/>
      <c r="H84" s="102"/>
      <c r="I84" s="102"/>
      <c r="J84" s="102"/>
      <c r="K84" s="102"/>
      <c r="L84" s="102"/>
      <c r="M84" s="102"/>
      <c r="N84" s="102"/>
      <c r="O84" s="102"/>
      <c r="P84" s="102"/>
      <c r="Q84" s="102"/>
      <c r="R84" s="102"/>
      <c r="S84" s="102"/>
      <c r="T84" s="102"/>
      <c r="U84" s="102"/>
      <c r="V84" s="102"/>
      <c r="W84" s="102"/>
      <c r="X84" s="102"/>
      <c r="Y84" s="102"/>
      <c r="Z84" s="102"/>
      <c r="AA84" s="102"/>
      <c r="AB84" s="102"/>
      <c r="AC84" s="102"/>
      <c r="AD84" s="102"/>
      <c r="AE84" s="102"/>
      <c r="AF84" s="103"/>
      <c r="AH84" s="102"/>
      <c r="AI84" s="102"/>
    </row>
    <row r="85" spans="3:35" x14ac:dyDescent="0.2">
      <c r="C85" s="99"/>
      <c r="D85" s="100"/>
      <c r="E85" s="101"/>
      <c r="F85" s="102"/>
      <c r="G85" s="102"/>
      <c r="H85" s="102"/>
      <c r="I85" s="102"/>
      <c r="J85" s="102"/>
      <c r="K85" s="102"/>
      <c r="L85" s="102"/>
      <c r="M85" s="102"/>
      <c r="N85" s="102"/>
      <c r="O85" s="102"/>
      <c r="P85" s="102"/>
      <c r="Q85" s="102"/>
      <c r="R85" s="102"/>
      <c r="S85" s="102"/>
      <c r="T85" s="102"/>
      <c r="U85" s="102"/>
      <c r="V85" s="102"/>
      <c r="W85" s="102"/>
      <c r="X85" s="102"/>
      <c r="Y85" s="102"/>
      <c r="Z85" s="102"/>
      <c r="AA85" s="102"/>
      <c r="AB85" s="102"/>
      <c r="AC85" s="102"/>
      <c r="AD85" s="102"/>
      <c r="AE85" s="102"/>
      <c r="AF85" s="103"/>
      <c r="AH85" s="102"/>
      <c r="AI85" s="102"/>
    </row>
    <row r="86" spans="3:35" x14ac:dyDescent="0.2">
      <c r="C86" s="99"/>
      <c r="D86" s="100"/>
      <c r="E86" s="101"/>
      <c r="F86" s="102"/>
      <c r="G86" s="102"/>
      <c r="H86" s="102"/>
      <c r="I86" s="102"/>
      <c r="J86" s="102"/>
      <c r="K86" s="102"/>
      <c r="L86" s="102"/>
      <c r="M86" s="102"/>
      <c r="N86" s="102"/>
      <c r="O86" s="102"/>
      <c r="P86" s="102"/>
      <c r="Q86" s="102"/>
      <c r="R86" s="102"/>
      <c r="S86" s="102"/>
      <c r="T86" s="102"/>
      <c r="U86" s="102"/>
      <c r="V86" s="102"/>
      <c r="W86" s="102"/>
      <c r="X86" s="102"/>
      <c r="Y86" s="102"/>
      <c r="Z86" s="102"/>
      <c r="AA86" s="102"/>
      <c r="AB86" s="102"/>
      <c r="AC86" s="102"/>
      <c r="AD86" s="102"/>
      <c r="AE86" s="102"/>
      <c r="AF86" s="103"/>
      <c r="AH86" s="102"/>
      <c r="AI86" s="102"/>
    </row>
    <row r="87" spans="3:35" x14ac:dyDescent="0.2">
      <c r="C87" s="99"/>
      <c r="D87" s="100"/>
      <c r="E87" s="101"/>
      <c r="F87" s="102"/>
      <c r="G87" s="102"/>
      <c r="H87" s="102"/>
      <c r="I87" s="102"/>
      <c r="J87" s="102"/>
      <c r="K87" s="102"/>
      <c r="L87" s="102"/>
      <c r="M87" s="102"/>
      <c r="N87" s="102"/>
      <c r="O87" s="102"/>
      <c r="P87" s="102"/>
      <c r="Q87" s="102"/>
      <c r="R87" s="102"/>
      <c r="S87" s="102"/>
      <c r="T87" s="102"/>
      <c r="U87" s="102"/>
      <c r="V87" s="102"/>
      <c r="W87" s="102"/>
      <c r="X87" s="102"/>
      <c r="Y87" s="102"/>
      <c r="Z87" s="102"/>
      <c r="AA87" s="102"/>
      <c r="AB87" s="102"/>
      <c r="AC87" s="102"/>
      <c r="AD87" s="102"/>
      <c r="AE87" s="102"/>
      <c r="AF87" s="103"/>
      <c r="AH87" s="102"/>
      <c r="AI87" s="102"/>
    </row>
    <row r="88" spans="3:35" x14ac:dyDescent="0.2">
      <c r="C88" s="99"/>
      <c r="D88" s="100"/>
      <c r="E88" s="101"/>
      <c r="F88" s="102"/>
      <c r="G88" s="102"/>
      <c r="H88" s="102"/>
      <c r="I88" s="102"/>
      <c r="J88" s="102"/>
      <c r="K88" s="102"/>
      <c r="L88" s="102"/>
      <c r="M88" s="102"/>
      <c r="N88" s="102"/>
      <c r="O88" s="102"/>
      <c r="P88" s="102"/>
      <c r="Q88" s="102"/>
      <c r="R88" s="102"/>
      <c r="S88" s="102"/>
      <c r="T88" s="102"/>
      <c r="U88" s="102"/>
      <c r="V88" s="102"/>
      <c r="W88" s="102"/>
      <c r="X88" s="102"/>
      <c r="Y88" s="102"/>
      <c r="Z88" s="102"/>
      <c r="AA88" s="102"/>
      <c r="AB88" s="102"/>
      <c r="AC88" s="102"/>
      <c r="AD88" s="102"/>
      <c r="AE88" s="102"/>
      <c r="AF88" s="103"/>
      <c r="AH88" s="102"/>
      <c r="AI88" s="102"/>
    </row>
    <row r="89" spans="3:35" x14ac:dyDescent="0.2">
      <c r="C89" s="99"/>
      <c r="D89" s="100"/>
      <c r="E89" s="101"/>
      <c r="F89" s="102"/>
      <c r="G89" s="102"/>
      <c r="H89" s="102"/>
      <c r="I89" s="102"/>
      <c r="J89" s="102"/>
      <c r="K89" s="102"/>
      <c r="L89" s="102"/>
      <c r="M89" s="102"/>
      <c r="N89" s="102"/>
      <c r="O89" s="102"/>
      <c r="P89" s="102"/>
      <c r="Q89" s="102"/>
      <c r="R89" s="102"/>
      <c r="S89" s="102"/>
      <c r="T89" s="102"/>
      <c r="U89" s="102"/>
      <c r="V89" s="102"/>
      <c r="W89" s="102"/>
      <c r="X89" s="102"/>
      <c r="Y89" s="102"/>
      <c r="Z89" s="102"/>
      <c r="AA89" s="102"/>
      <c r="AB89" s="102"/>
      <c r="AC89" s="102"/>
      <c r="AD89" s="102"/>
      <c r="AE89" s="102"/>
      <c r="AF89" s="103"/>
      <c r="AH89" s="102"/>
      <c r="AI89" s="102"/>
    </row>
    <row r="90" spans="3:35" x14ac:dyDescent="0.2">
      <c r="C90" s="99"/>
      <c r="D90" s="100"/>
      <c r="E90" s="101"/>
      <c r="F90" s="102"/>
      <c r="G90" s="102"/>
      <c r="H90" s="102"/>
      <c r="I90" s="102"/>
      <c r="J90" s="102"/>
      <c r="K90" s="102"/>
      <c r="L90" s="102"/>
      <c r="M90" s="102"/>
      <c r="N90" s="102"/>
      <c r="O90" s="102"/>
      <c r="P90" s="102"/>
      <c r="Q90" s="102"/>
      <c r="R90" s="102"/>
      <c r="S90" s="102"/>
      <c r="T90" s="102"/>
      <c r="U90" s="102"/>
      <c r="V90" s="102"/>
      <c r="W90" s="102"/>
      <c r="X90" s="102"/>
      <c r="Y90" s="102"/>
      <c r="Z90" s="102"/>
      <c r="AA90" s="102"/>
      <c r="AB90" s="102"/>
      <c r="AC90" s="102"/>
      <c r="AD90" s="102"/>
      <c r="AE90" s="102"/>
      <c r="AF90" s="103"/>
      <c r="AH90" s="102"/>
      <c r="AI90" s="102"/>
    </row>
    <row r="91" spans="3:35" x14ac:dyDescent="0.2">
      <c r="C91" s="99"/>
      <c r="D91" s="100"/>
      <c r="E91" s="101"/>
      <c r="F91" s="102"/>
      <c r="G91" s="102"/>
      <c r="H91" s="102"/>
      <c r="I91" s="102"/>
      <c r="J91" s="102"/>
      <c r="K91" s="102"/>
      <c r="L91" s="102"/>
      <c r="M91" s="102"/>
      <c r="N91" s="102"/>
      <c r="O91" s="102"/>
      <c r="P91" s="102"/>
      <c r="Q91" s="102"/>
      <c r="R91" s="102"/>
      <c r="S91" s="102"/>
      <c r="T91" s="102"/>
      <c r="U91" s="102"/>
      <c r="V91" s="102"/>
      <c r="W91" s="102"/>
      <c r="X91" s="102"/>
      <c r="Y91" s="102"/>
      <c r="Z91" s="102"/>
      <c r="AA91" s="102"/>
      <c r="AB91" s="102"/>
      <c r="AC91" s="102"/>
      <c r="AD91" s="102"/>
      <c r="AE91" s="102"/>
      <c r="AF91" s="103"/>
      <c r="AH91" s="102"/>
      <c r="AI91" s="102"/>
    </row>
    <row r="92" spans="3:35" x14ac:dyDescent="0.2">
      <c r="C92" s="99"/>
      <c r="D92" s="100"/>
      <c r="E92" s="101"/>
      <c r="F92" s="102"/>
      <c r="G92" s="102"/>
      <c r="H92" s="102"/>
      <c r="I92" s="102"/>
      <c r="J92" s="102"/>
      <c r="K92" s="102"/>
      <c r="L92" s="102"/>
      <c r="M92" s="102"/>
      <c r="N92" s="102"/>
      <c r="O92" s="102"/>
      <c r="P92" s="102"/>
      <c r="Q92" s="102"/>
      <c r="R92" s="102"/>
      <c r="S92" s="102"/>
      <c r="T92" s="102"/>
      <c r="U92" s="102"/>
      <c r="V92" s="102"/>
      <c r="W92" s="102"/>
      <c r="X92" s="102"/>
      <c r="Y92" s="102"/>
      <c r="Z92" s="102"/>
      <c r="AA92" s="102"/>
      <c r="AB92" s="102"/>
      <c r="AC92" s="102"/>
      <c r="AD92" s="102"/>
      <c r="AE92" s="102"/>
      <c r="AF92" s="103"/>
      <c r="AH92" s="102"/>
      <c r="AI92" s="102"/>
    </row>
    <row r="93" spans="3:35" x14ac:dyDescent="0.2">
      <c r="C93" s="99"/>
      <c r="D93" s="100"/>
      <c r="E93" s="101"/>
      <c r="F93" s="102"/>
      <c r="G93" s="102"/>
      <c r="H93" s="102"/>
      <c r="I93" s="102"/>
      <c r="J93" s="102"/>
      <c r="K93" s="102"/>
      <c r="L93" s="102"/>
      <c r="M93" s="102"/>
      <c r="N93" s="102"/>
      <c r="O93" s="102"/>
      <c r="P93" s="102"/>
      <c r="Q93" s="102"/>
      <c r="R93" s="102"/>
      <c r="S93" s="102"/>
      <c r="T93" s="102"/>
      <c r="U93" s="102"/>
      <c r="V93" s="102"/>
      <c r="W93" s="102"/>
      <c r="X93" s="102"/>
      <c r="Y93" s="102"/>
      <c r="Z93" s="102"/>
      <c r="AA93" s="102"/>
      <c r="AB93" s="102"/>
      <c r="AC93" s="102"/>
      <c r="AD93" s="102"/>
      <c r="AE93" s="102"/>
      <c r="AF93" s="103"/>
      <c r="AH93" s="102"/>
      <c r="AI93" s="102"/>
    </row>
    <row r="94" spans="3:35" x14ac:dyDescent="0.2">
      <c r="C94" s="99"/>
      <c r="D94" s="100"/>
      <c r="E94" s="101"/>
      <c r="F94" s="102"/>
      <c r="G94" s="102"/>
      <c r="H94" s="102"/>
      <c r="I94" s="102"/>
      <c r="J94" s="102"/>
      <c r="K94" s="102"/>
      <c r="L94" s="102"/>
      <c r="M94" s="102"/>
      <c r="N94" s="102"/>
      <c r="O94" s="102"/>
      <c r="P94" s="102"/>
      <c r="Q94" s="102"/>
      <c r="R94" s="102"/>
      <c r="S94" s="102"/>
      <c r="T94" s="102"/>
      <c r="U94" s="102"/>
      <c r="V94" s="102"/>
      <c r="W94" s="102"/>
      <c r="X94" s="102"/>
      <c r="Y94" s="102"/>
      <c r="Z94" s="102"/>
      <c r="AA94" s="102"/>
      <c r="AB94" s="102"/>
      <c r="AC94" s="102"/>
      <c r="AD94" s="102"/>
      <c r="AE94" s="102"/>
      <c r="AF94" s="103"/>
      <c r="AH94" s="102"/>
      <c r="AI94" s="102"/>
    </row>
    <row r="95" spans="3:35" x14ac:dyDescent="0.2">
      <c r="C95" s="99"/>
      <c r="D95" s="100"/>
      <c r="E95" s="101"/>
      <c r="F95" s="102"/>
      <c r="G95" s="102"/>
      <c r="H95" s="102"/>
      <c r="I95" s="102"/>
      <c r="J95" s="102"/>
      <c r="K95" s="102"/>
      <c r="L95" s="102"/>
      <c r="M95" s="102"/>
      <c r="N95" s="102"/>
      <c r="O95" s="102"/>
      <c r="P95" s="102"/>
      <c r="Q95" s="102"/>
      <c r="R95" s="102"/>
      <c r="S95" s="102"/>
      <c r="T95" s="102"/>
      <c r="U95" s="102"/>
      <c r="V95" s="102"/>
      <c r="W95" s="102"/>
      <c r="X95" s="102"/>
      <c r="Y95" s="102"/>
      <c r="Z95" s="102"/>
      <c r="AA95" s="102"/>
      <c r="AB95" s="102"/>
      <c r="AC95" s="102"/>
      <c r="AD95" s="102"/>
      <c r="AE95" s="102"/>
      <c r="AF95" s="103"/>
      <c r="AH95" s="102"/>
      <c r="AI95" s="102"/>
    </row>
    <row r="96" spans="3:35" x14ac:dyDescent="0.2">
      <c r="C96" s="99"/>
      <c r="D96" s="100"/>
      <c r="E96" s="101"/>
      <c r="F96" s="102"/>
      <c r="G96" s="102"/>
      <c r="H96" s="102"/>
      <c r="I96" s="102"/>
      <c r="J96" s="102"/>
      <c r="K96" s="102"/>
      <c r="L96" s="102"/>
      <c r="M96" s="102"/>
      <c r="N96" s="102"/>
      <c r="O96" s="102"/>
      <c r="P96" s="102"/>
      <c r="Q96" s="102"/>
      <c r="R96" s="102"/>
      <c r="S96" s="102"/>
      <c r="T96" s="102"/>
      <c r="U96" s="102"/>
      <c r="V96" s="102"/>
      <c r="W96" s="102"/>
      <c r="X96" s="102"/>
      <c r="Y96" s="102"/>
      <c r="Z96" s="102"/>
      <c r="AA96" s="102"/>
      <c r="AB96" s="102"/>
      <c r="AC96" s="102"/>
      <c r="AD96" s="102"/>
      <c r="AE96" s="102"/>
      <c r="AF96" s="103"/>
      <c r="AH96" s="102"/>
      <c r="AI96" s="102"/>
    </row>
    <row r="97" spans="3:35" x14ac:dyDescent="0.2">
      <c r="C97" s="99"/>
      <c r="D97" s="100"/>
      <c r="E97" s="101"/>
      <c r="F97" s="102"/>
      <c r="G97" s="102"/>
      <c r="H97" s="102"/>
      <c r="I97" s="102"/>
      <c r="J97" s="102"/>
      <c r="K97" s="102"/>
      <c r="L97" s="102"/>
      <c r="M97" s="102"/>
      <c r="N97" s="102"/>
      <c r="O97" s="102"/>
      <c r="P97" s="102"/>
      <c r="Q97" s="102"/>
      <c r="R97" s="102"/>
      <c r="S97" s="102"/>
      <c r="T97" s="102"/>
      <c r="U97" s="102"/>
      <c r="V97" s="102"/>
      <c r="W97" s="102"/>
      <c r="X97" s="102"/>
      <c r="Y97" s="102"/>
      <c r="Z97" s="102"/>
      <c r="AA97" s="102"/>
      <c r="AB97" s="102"/>
      <c r="AC97" s="102"/>
      <c r="AD97" s="102"/>
      <c r="AE97" s="102"/>
      <c r="AF97" s="103"/>
      <c r="AH97" s="102"/>
      <c r="AI97" s="102"/>
    </row>
    <row r="98" spans="3:35" x14ac:dyDescent="0.2">
      <c r="C98" s="99"/>
      <c r="D98" s="100"/>
      <c r="E98" s="101"/>
      <c r="F98" s="102"/>
      <c r="G98" s="102"/>
      <c r="H98" s="102"/>
      <c r="I98" s="102"/>
      <c r="J98" s="102"/>
      <c r="K98" s="102"/>
      <c r="L98" s="102"/>
      <c r="M98" s="102"/>
      <c r="N98" s="102"/>
      <c r="O98" s="102"/>
      <c r="P98" s="102"/>
      <c r="Q98" s="102"/>
      <c r="R98" s="102"/>
      <c r="S98" s="102"/>
      <c r="T98" s="102"/>
      <c r="U98" s="102"/>
      <c r="V98" s="102"/>
      <c r="W98" s="102"/>
      <c r="X98" s="102"/>
      <c r="Y98" s="102"/>
      <c r="Z98" s="102"/>
      <c r="AA98" s="102"/>
      <c r="AB98" s="102"/>
      <c r="AC98" s="102"/>
      <c r="AD98" s="102"/>
      <c r="AE98" s="102"/>
      <c r="AF98" s="103"/>
      <c r="AH98" s="102"/>
      <c r="AI98" s="102"/>
    </row>
    <row r="99" spans="3:35" x14ac:dyDescent="0.2">
      <c r="C99" s="99"/>
      <c r="D99" s="100"/>
      <c r="E99" s="101"/>
      <c r="F99" s="102"/>
      <c r="G99" s="102"/>
      <c r="H99" s="102"/>
      <c r="I99" s="102"/>
      <c r="J99" s="102"/>
      <c r="K99" s="102"/>
      <c r="L99" s="102"/>
      <c r="M99" s="102"/>
      <c r="N99" s="102"/>
      <c r="O99" s="102"/>
      <c r="P99" s="102"/>
      <c r="Q99" s="102"/>
      <c r="R99" s="102"/>
      <c r="S99" s="102"/>
      <c r="T99" s="102"/>
      <c r="U99" s="102"/>
      <c r="V99" s="102"/>
      <c r="W99" s="102"/>
      <c r="X99" s="102"/>
      <c r="Y99" s="102"/>
      <c r="Z99" s="102"/>
      <c r="AA99" s="102"/>
      <c r="AB99" s="102"/>
      <c r="AC99" s="102"/>
      <c r="AD99" s="102"/>
      <c r="AE99" s="102"/>
      <c r="AF99" s="103"/>
      <c r="AH99" s="102"/>
      <c r="AI99" s="102"/>
    </row>
    <row r="100" spans="3:35" x14ac:dyDescent="0.2">
      <c r="C100" s="99"/>
      <c r="D100" s="100"/>
      <c r="E100" s="101"/>
      <c r="F100" s="102"/>
      <c r="G100" s="102"/>
      <c r="H100" s="102"/>
      <c r="I100" s="102"/>
      <c r="J100" s="102"/>
      <c r="K100" s="102"/>
      <c r="L100" s="102"/>
      <c r="M100" s="102"/>
      <c r="N100" s="102"/>
      <c r="O100" s="102"/>
      <c r="P100" s="102"/>
      <c r="Q100" s="102"/>
      <c r="R100" s="102"/>
      <c r="S100" s="102"/>
      <c r="T100" s="102"/>
      <c r="U100" s="102"/>
      <c r="V100" s="102"/>
      <c r="W100" s="102"/>
      <c r="X100" s="102"/>
      <c r="Y100" s="102"/>
      <c r="Z100" s="102"/>
      <c r="AA100" s="102"/>
      <c r="AB100" s="102"/>
      <c r="AC100" s="102"/>
      <c r="AD100" s="102"/>
      <c r="AE100" s="102"/>
      <c r="AF100" s="103"/>
      <c r="AH100" s="102"/>
      <c r="AI100" s="102"/>
    </row>
    <row r="101" spans="3:35" x14ac:dyDescent="0.2">
      <c r="C101" s="99"/>
      <c r="D101" s="100"/>
      <c r="E101" s="101"/>
      <c r="F101" s="102"/>
      <c r="G101" s="102"/>
      <c r="H101" s="102"/>
      <c r="I101" s="102"/>
      <c r="J101" s="102"/>
      <c r="K101" s="102"/>
      <c r="L101" s="102"/>
      <c r="M101" s="102"/>
      <c r="N101" s="102"/>
      <c r="O101" s="102"/>
      <c r="P101" s="102"/>
      <c r="Q101" s="102"/>
      <c r="R101" s="102"/>
      <c r="S101" s="102"/>
      <c r="T101" s="102"/>
      <c r="U101" s="102"/>
      <c r="V101" s="102"/>
      <c r="W101" s="102"/>
      <c r="X101" s="102"/>
      <c r="Y101" s="102"/>
      <c r="Z101" s="102"/>
      <c r="AA101" s="102"/>
      <c r="AB101" s="102"/>
      <c r="AC101" s="102"/>
      <c r="AD101" s="102"/>
      <c r="AE101" s="102"/>
      <c r="AF101" s="103"/>
      <c r="AH101" s="102"/>
      <c r="AI101" s="102"/>
    </row>
    <row r="102" spans="3:35" x14ac:dyDescent="0.2">
      <c r="C102" s="99"/>
      <c r="D102" s="100"/>
      <c r="E102" s="101"/>
      <c r="F102" s="102"/>
      <c r="G102" s="102"/>
      <c r="H102" s="102"/>
      <c r="I102" s="102"/>
      <c r="J102" s="102"/>
      <c r="K102" s="102"/>
      <c r="L102" s="102"/>
      <c r="M102" s="102"/>
      <c r="N102" s="102"/>
      <c r="O102" s="102"/>
      <c r="P102" s="102"/>
      <c r="Q102" s="102"/>
      <c r="R102" s="102"/>
      <c r="S102" s="102"/>
      <c r="T102" s="102"/>
      <c r="U102" s="102"/>
      <c r="V102" s="102"/>
      <c r="W102" s="102"/>
      <c r="X102" s="102"/>
      <c r="Y102" s="102"/>
      <c r="Z102" s="102"/>
      <c r="AA102" s="102"/>
      <c r="AB102" s="102"/>
      <c r="AC102" s="102"/>
      <c r="AD102" s="102"/>
      <c r="AE102" s="102"/>
      <c r="AF102" s="103"/>
      <c r="AH102" s="102"/>
      <c r="AI102" s="102"/>
    </row>
    <row r="103" spans="3:35" x14ac:dyDescent="0.2">
      <c r="C103" s="99"/>
      <c r="D103" s="100"/>
      <c r="E103" s="101"/>
      <c r="F103" s="102"/>
      <c r="G103" s="102"/>
      <c r="H103" s="102"/>
      <c r="I103" s="102"/>
      <c r="J103" s="102"/>
      <c r="K103" s="102"/>
      <c r="L103" s="102"/>
      <c r="M103" s="102"/>
      <c r="N103" s="102"/>
      <c r="O103" s="102"/>
      <c r="P103" s="102"/>
      <c r="Q103" s="102"/>
      <c r="R103" s="102"/>
      <c r="S103" s="102"/>
      <c r="T103" s="102"/>
      <c r="U103" s="102"/>
      <c r="V103" s="102"/>
      <c r="W103" s="102"/>
      <c r="X103" s="102"/>
      <c r="Y103" s="102"/>
      <c r="Z103" s="102"/>
      <c r="AA103" s="102"/>
      <c r="AB103" s="102"/>
      <c r="AC103" s="102"/>
      <c r="AD103" s="102"/>
      <c r="AE103" s="102"/>
      <c r="AF103" s="103"/>
      <c r="AH103" s="102"/>
      <c r="AI103" s="102"/>
    </row>
    <row r="104" spans="3:35" x14ac:dyDescent="0.2">
      <c r="C104" s="99"/>
      <c r="D104" s="100"/>
      <c r="E104" s="101"/>
      <c r="F104" s="102"/>
      <c r="G104" s="102"/>
      <c r="H104" s="102"/>
      <c r="I104" s="102"/>
      <c r="J104" s="102"/>
      <c r="K104" s="102"/>
      <c r="L104" s="102"/>
      <c r="M104" s="102"/>
      <c r="N104" s="102"/>
      <c r="O104" s="102"/>
      <c r="P104" s="102"/>
      <c r="Q104" s="102"/>
      <c r="R104" s="102"/>
      <c r="S104" s="102"/>
      <c r="T104" s="102"/>
      <c r="U104" s="102"/>
      <c r="V104" s="102"/>
      <c r="W104" s="102"/>
      <c r="X104" s="102"/>
      <c r="Y104" s="102"/>
      <c r="Z104" s="102"/>
      <c r="AA104" s="102"/>
      <c r="AB104" s="102"/>
      <c r="AC104" s="102"/>
      <c r="AD104" s="102"/>
      <c r="AE104" s="102"/>
      <c r="AF104" s="103"/>
      <c r="AH104" s="102"/>
      <c r="AI104" s="102"/>
    </row>
    <row r="105" spans="3:35" x14ac:dyDescent="0.2">
      <c r="C105" s="99"/>
      <c r="D105" s="100"/>
      <c r="E105" s="101"/>
      <c r="F105" s="102"/>
      <c r="G105" s="102"/>
      <c r="H105" s="102"/>
      <c r="I105" s="102"/>
      <c r="J105" s="102"/>
      <c r="K105" s="102"/>
      <c r="L105" s="102"/>
      <c r="M105" s="102"/>
      <c r="N105" s="102"/>
      <c r="O105" s="102"/>
      <c r="P105" s="102"/>
      <c r="Q105" s="102"/>
      <c r="R105" s="102"/>
      <c r="S105" s="102"/>
      <c r="T105" s="102"/>
      <c r="U105" s="102"/>
      <c r="V105" s="102"/>
      <c r="W105" s="102"/>
      <c r="X105" s="102"/>
      <c r="Y105" s="102"/>
      <c r="Z105" s="102"/>
      <c r="AA105" s="102"/>
      <c r="AB105" s="102"/>
      <c r="AC105" s="102"/>
      <c r="AD105" s="102"/>
      <c r="AE105" s="102"/>
      <c r="AF105" s="103"/>
      <c r="AH105" s="102"/>
      <c r="AI105" s="102"/>
    </row>
    <row r="106" spans="3:35" x14ac:dyDescent="0.2">
      <c r="C106" s="99"/>
      <c r="D106" s="100"/>
      <c r="E106" s="101"/>
      <c r="F106" s="102"/>
      <c r="G106" s="102"/>
      <c r="H106" s="102"/>
      <c r="I106" s="102"/>
      <c r="J106" s="102"/>
      <c r="K106" s="102"/>
      <c r="L106" s="102"/>
      <c r="M106" s="102"/>
      <c r="N106" s="102"/>
      <c r="O106" s="102"/>
      <c r="P106" s="102"/>
      <c r="Q106" s="102"/>
      <c r="R106" s="102"/>
      <c r="S106" s="102"/>
      <c r="T106" s="102"/>
      <c r="U106" s="102"/>
      <c r="V106" s="102"/>
      <c r="W106" s="102"/>
      <c r="X106" s="102"/>
      <c r="Y106" s="102"/>
      <c r="Z106" s="102"/>
      <c r="AA106" s="102"/>
      <c r="AB106" s="102"/>
      <c r="AC106" s="102"/>
      <c r="AD106" s="102"/>
      <c r="AE106" s="102"/>
      <c r="AF106" s="103"/>
      <c r="AH106" s="102"/>
      <c r="AI106" s="102"/>
    </row>
    <row r="107" spans="3:35" x14ac:dyDescent="0.2">
      <c r="C107" s="99"/>
      <c r="D107" s="100"/>
      <c r="E107" s="101"/>
      <c r="F107" s="102"/>
      <c r="G107" s="102"/>
      <c r="H107" s="102"/>
      <c r="I107" s="102"/>
      <c r="J107" s="102"/>
      <c r="K107" s="102"/>
      <c r="L107" s="102"/>
      <c r="M107" s="102"/>
      <c r="N107" s="102"/>
      <c r="O107" s="102"/>
      <c r="P107" s="102"/>
      <c r="Q107" s="102"/>
      <c r="R107" s="102"/>
      <c r="S107" s="102"/>
      <c r="T107" s="102"/>
      <c r="U107" s="102"/>
      <c r="V107" s="102"/>
      <c r="W107" s="102"/>
      <c r="X107" s="102"/>
      <c r="Y107" s="102"/>
      <c r="Z107" s="102"/>
      <c r="AA107" s="102"/>
      <c r="AB107" s="102"/>
      <c r="AC107" s="102"/>
      <c r="AD107" s="102"/>
      <c r="AE107" s="102"/>
      <c r="AF107" s="103"/>
      <c r="AH107" s="102"/>
      <c r="AI107" s="102"/>
    </row>
    <row r="108" spans="3:35" x14ac:dyDescent="0.2">
      <c r="C108" s="99"/>
      <c r="D108" s="100"/>
      <c r="E108" s="101"/>
      <c r="F108" s="102"/>
      <c r="G108" s="102"/>
      <c r="H108" s="102"/>
      <c r="I108" s="102"/>
      <c r="J108" s="102"/>
      <c r="K108" s="102"/>
      <c r="L108" s="102"/>
      <c r="M108" s="102"/>
      <c r="N108" s="102"/>
      <c r="O108" s="102"/>
      <c r="P108" s="102"/>
      <c r="Q108" s="102"/>
      <c r="R108" s="102"/>
      <c r="S108" s="102"/>
      <c r="T108" s="102"/>
      <c r="U108" s="102"/>
      <c r="V108" s="102"/>
      <c r="W108" s="102"/>
      <c r="X108" s="102"/>
      <c r="Y108" s="102"/>
      <c r="Z108" s="102"/>
      <c r="AA108" s="102"/>
      <c r="AB108" s="102"/>
      <c r="AC108" s="102"/>
      <c r="AD108" s="102"/>
      <c r="AE108" s="102"/>
      <c r="AF108" s="103"/>
      <c r="AH108" s="102"/>
      <c r="AI108" s="102"/>
    </row>
    <row r="109" spans="3:35" x14ac:dyDescent="0.2">
      <c r="C109" s="99"/>
      <c r="D109" s="100"/>
      <c r="E109" s="101"/>
      <c r="F109" s="102"/>
      <c r="G109" s="102"/>
      <c r="H109" s="102"/>
      <c r="I109" s="102"/>
      <c r="J109" s="102"/>
      <c r="K109" s="102"/>
      <c r="L109" s="102"/>
      <c r="M109" s="102"/>
      <c r="N109" s="102"/>
      <c r="O109" s="102"/>
      <c r="P109" s="102"/>
      <c r="Q109" s="102"/>
      <c r="R109" s="102"/>
      <c r="S109" s="102"/>
      <c r="T109" s="102"/>
      <c r="U109" s="102"/>
      <c r="V109" s="102"/>
      <c r="W109" s="102"/>
      <c r="X109" s="102"/>
      <c r="Y109" s="102"/>
      <c r="Z109" s="102"/>
      <c r="AA109" s="102"/>
      <c r="AB109" s="102"/>
      <c r="AC109" s="102"/>
      <c r="AD109" s="102"/>
      <c r="AE109" s="102"/>
      <c r="AF109" s="103"/>
      <c r="AH109" s="102"/>
      <c r="AI109" s="102"/>
    </row>
    <row r="110" spans="3:35" x14ac:dyDescent="0.2">
      <c r="C110" s="99"/>
      <c r="D110" s="100"/>
      <c r="E110" s="101"/>
      <c r="F110" s="102"/>
      <c r="G110" s="102"/>
      <c r="H110" s="102"/>
      <c r="I110" s="102"/>
      <c r="J110" s="102"/>
      <c r="K110" s="102"/>
      <c r="L110" s="102"/>
      <c r="M110" s="102"/>
      <c r="N110" s="102"/>
      <c r="O110" s="102"/>
      <c r="P110" s="102"/>
      <c r="Q110" s="102"/>
      <c r="R110" s="102"/>
      <c r="S110" s="102"/>
      <c r="T110" s="102"/>
      <c r="U110" s="102"/>
      <c r="V110" s="102"/>
      <c r="W110" s="102"/>
      <c r="X110" s="102"/>
      <c r="Y110" s="102"/>
      <c r="Z110" s="102"/>
      <c r="AA110" s="102"/>
      <c r="AB110" s="102"/>
      <c r="AC110" s="102"/>
      <c r="AD110" s="102"/>
      <c r="AE110" s="102"/>
      <c r="AF110" s="103"/>
      <c r="AH110" s="102"/>
      <c r="AI110" s="102"/>
    </row>
    <row r="111" spans="3:35" x14ac:dyDescent="0.2">
      <c r="C111" s="99"/>
      <c r="D111" s="100"/>
      <c r="E111" s="101"/>
      <c r="F111" s="102"/>
      <c r="G111" s="102"/>
      <c r="H111" s="102"/>
      <c r="I111" s="102"/>
      <c r="J111" s="102"/>
      <c r="K111" s="102"/>
      <c r="L111" s="102"/>
      <c r="M111" s="102"/>
      <c r="N111" s="102"/>
      <c r="O111" s="102"/>
      <c r="P111" s="102"/>
      <c r="Q111" s="102"/>
      <c r="R111" s="102"/>
      <c r="S111" s="102"/>
      <c r="T111" s="102"/>
      <c r="U111" s="102"/>
      <c r="V111" s="102"/>
      <c r="W111" s="102"/>
      <c r="X111" s="102"/>
      <c r="Y111" s="102"/>
      <c r="Z111" s="102"/>
      <c r="AA111" s="102"/>
      <c r="AB111" s="102"/>
      <c r="AC111" s="102"/>
      <c r="AD111" s="102"/>
      <c r="AE111" s="102"/>
      <c r="AF111" s="103"/>
      <c r="AH111" s="102"/>
      <c r="AI111" s="102"/>
    </row>
    <row r="112" spans="3:35" x14ac:dyDescent="0.2">
      <c r="C112" s="99"/>
      <c r="D112" s="100"/>
      <c r="E112" s="101"/>
      <c r="F112" s="102"/>
      <c r="G112" s="102"/>
      <c r="H112" s="102"/>
      <c r="I112" s="102"/>
      <c r="J112" s="102"/>
      <c r="K112" s="102"/>
      <c r="L112" s="102"/>
      <c r="M112" s="102"/>
      <c r="N112" s="102"/>
      <c r="O112" s="102"/>
      <c r="P112" s="102"/>
      <c r="Q112" s="102"/>
      <c r="R112" s="102"/>
      <c r="S112" s="102"/>
      <c r="T112" s="102"/>
      <c r="U112" s="102"/>
      <c r="V112" s="102"/>
      <c r="W112" s="102"/>
      <c r="X112" s="102"/>
      <c r="Y112" s="102"/>
      <c r="Z112" s="102"/>
      <c r="AA112" s="102"/>
      <c r="AB112" s="102"/>
      <c r="AC112" s="102"/>
      <c r="AD112" s="102"/>
      <c r="AE112" s="102"/>
      <c r="AF112" s="103"/>
      <c r="AH112" s="102"/>
      <c r="AI112" s="102"/>
    </row>
    <row r="113" spans="3:35" x14ac:dyDescent="0.2">
      <c r="C113" s="99"/>
      <c r="D113" s="100"/>
      <c r="E113" s="101"/>
      <c r="F113" s="102"/>
      <c r="G113" s="102"/>
      <c r="H113" s="102"/>
      <c r="I113" s="102"/>
      <c r="J113" s="102"/>
      <c r="K113" s="102"/>
      <c r="L113" s="102"/>
      <c r="M113" s="102"/>
      <c r="N113" s="102"/>
      <c r="O113" s="102"/>
      <c r="P113" s="102"/>
      <c r="Q113" s="102"/>
      <c r="R113" s="102"/>
      <c r="S113" s="102"/>
      <c r="T113" s="102"/>
      <c r="U113" s="102"/>
      <c r="V113" s="102"/>
      <c r="W113" s="102"/>
      <c r="X113" s="102"/>
      <c r="Y113" s="102"/>
      <c r="Z113" s="102"/>
      <c r="AA113" s="102"/>
      <c r="AB113" s="102"/>
      <c r="AC113" s="102"/>
      <c r="AD113" s="102"/>
      <c r="AE113" s="102"/>
      <c r="AF113" s="103"/>
      <c r="AH113" s="102"/>
      <c r="AI113" s="102"/>
    </row>
    <row r="114" spans="3:35" x14ac:dyDescent="0.2">
      <c r="C114" s="99"/>
      <c r="D114" s="100"/>
      <c r="E114" s="101"/>
      <c r="F114" s="102"/>
      <c r="G114" s="102"/>
      <c r="H114" s="102"/>
      <c r="I114" s="102"/>
      <c r="J114" s="102"/>
      <c r="K114" s="102"/>
      <c r="L114" s="102"/>
      <c r="M114" s="102"/>
      <c r="N114" s="102"/>
      <c r="O114" s="102"/>
      <c r="P114" s="102"/>
      <c r="Q114" s="102"/>
      <c r="R114" s="102"/>
      <c r="S114" s="102"/>
      <c r="T114" s="102"/>
      <c r="U114" s="102"/>
      <c r="V114" s="102"/>
      <c r="W114" s="102"/>
      <c r="X114" s="102"/>
      <c r="Y114" s="102"/>
      <c r="Z114" s="102"/>
      <c r="AA114" s="102"/>
      <c r="AB114" s="102"/>
      <c r="AC114" s="102"/>
      <c r="AD114" s="102"/>
      <c r="AE114" s="102"/>
      <c r="AF114" s="103"/>
      <c r="AH114" s="102"/>
      <c r="AI114" s="102"/>
    </row>
    <row r="115" spans="3:35" x14ac:dyDescent="0.2">
      <c r="C115" s="99"/>
      <c r="D115" s="100"/>
      <c r="E115" s="101"/>
      <c r="F115" s="102"/>
      <c r="G115" s="102"/>
      <c r="H115" s="102"/>
      <c r="I115" s="102"/>
      <c r="J115" s="102"/>
      <c r="K115" s="102"/>
      <c r="L115" s="102"/>
      <c r="M115" s="102"/>
      <c r="N115" s="102"/>
      <c r="O115" s="102"/>
      <c r="P115" s="102"/>
      <c r="Q115" s="102"/>
      <c r="R115" s="102"/>
      <c r="S115" s="102"/>
      <c r="T115" s="102"/>
      <c r="U115" s="102"/>
      <c r="V115" s="102"/>
      <c r="W115" s="102"/>
      <c r="X115" s="102"/>
      <c r="Y115" s="102"/>
      <c r="Z115" s="102"/>
      <c r="AA115" s="102"/>
      <c r="AB115" s="102"/>
      <c r="AC115" s="102"/>
      <c r="AD115" s="102"/>
      <c r="AE115" s="102"/>
      <c r="AF115" s="103"/>
      <c r="AH115" s="102"/>
      <c r="AI115" s="102"/>
    </row>
    <row r="116" spans="3:35" x14ac:dyDescent="0.2">
      <c r="C116" s="99"/>
      <c r="D116" s="100"/>
      <c r="E116" s="101"/>
      <c r="F116" s="102"/>
      <c r="G116" s="102"/>
      <c r="H116" s="102"/>
      <c r="I116" s="102"/>
      <c r="J116" s="102"/>
      <c r="K116" s="102"/>
      <c r="L116" s="102"/>
      <c r="M116" s="102"/>
      <c r="N116" s="102"/>
      <c r="O116" s="102"/>
      <c r="P116" s="102"/>
      <c r="Q116" s="102"/>
      <c r="R116" s="102"/>
      <c r="S116" s="102"/>
      <c r="T116" s="102"/>
      <c r="U116" s="102"/>
      <c r="V116" s="102"/>
      <c r="W116" s="102"/>
      <c r="X116" s="102"/>
      <c r="Y116" s="102"/>
      <c r="Z116" s="102"/>
      <c r="AA116" s="102"/>
      <c r="AB116" s="102"/>
      <c r="AC116" s="102"/>
      <c r="AD116" s="102"/>
      <c r="AE116" s="102"/>
      <c r="AF116" s="103"/>
      <c r="AH116" s="102"/>
      <c r="AI116" s="102"/>
    </row>
    <row r="117" spans="3:35" x14ac:dyDescent="0.2">
      <c r="C117" s="99"/>
      <c r="D117" s="100"/>
      <c r="E117" s="101"/>
      <c r="F117" s="102"/>
      <c r="G117" s="102"/>
      <c r="H117" s="102"/>
      <c r="I117" s="102"/>
      <c r="J117" s="102"/>
      <c r="K117" s="102"/>
      <c r="L117" s="102"/>
      <c r="M117" s="102"/>
      <c r="N117" s="102"/>
      <c r="O117" s="102"/>
      <c r="P117" s="102"/>
      <c r="Q117" s="102"/>
      <c r="R117" s="102"/>
      <c r="S117" s="102"/>
      <c r="T117" s="102"/>
      <c r="U117" s="102"/>
      <c r="V117" s="102"/>
      <c r="W117" s="102"/>
      <c r="X117" s="102"/>
      <c r="Y117" s="102"/>
      <c r="Z117" s="102"/>
      <c r="AA117" s="102"/>
      <c r="AB117" s="102"/>
      <c r="AC117" s="102"/>
      <c r="AD117" s="102"/>
      <c r="AE117" s="102"/>
      <c r="AF117" s="103"/>
      <c r="AH117" s="102"/>
      <c r="AI117" s="102"/>
    </row>
    <row r="118" spans="3:35" x14ac:dyDescent="0.2">
      <c r="C118" s="99"/>
      <c r="D118" s="100"/>
      <c r="E118" s="101"/>
      <c r="F118" s="102"/>
      <c r="G118" s="102"/>
      <c r="H118" s="102"/>
      <c r="I118" s="102"/>
      <c r="J118" s="102"/>
      <c r="K118" s="102"/>
      <c r="L118" s="102"/>
      <c r="M118" s="102"/>
      <c r="N118" s="102"/>
      <c r="O118" s="102"/>
      <c r="P118" s="102"/>
      <c r="Q118" s="102"/>
      <c r="R118" s="102"/>
      <c r="S118" s="102"/>
      <c r="T118" s="102"/>
      <c r="U118" s="102"/>
      <c r="V118" s="102"/>
      <c r="W118" s="102"/>
      <c r="X118" s="102"/>
      <c r="Y118" s="102"/>
      <c r="Z118" s="102"/>
      <c r="AA118" s="102"/>
      <c r="AB118" s="102"/>
      <c r="AC118" s="102"/>
      <c r="AD118" s="102"/>
      <c r="AE118" s="102"/>
      <c r="AF118" s="103"/>
      <c r="AH118" s="102"/>
      <c r="AI118" s="102"/>
    </row>
    <row r="119" spans="3:35" x14ac:dyDescent="0.2">
      <c r="C119" s="99"/>
      <c r="D119" s="100"/>
      <c r="E119" s="101"/>
      <c r="F119" s="102"/>
      <c r="G119" s="102"/>
      <c r="H119" s="102"/>
      <c r="I119" s="102"/>
      <c r="J119" s="102"/>
      <c r="K119" s="102"/>
      <c r="L119" s="102"/>
      <c r="M119" s="102"/>
      <c r="N119" s="102"/>
      <c r="O119" s="102"/>
      <c r="P119" s="102"/>
      <c r="Q119" s="102"/>
      <c r="R119" s="102"/>
      <c r="S119" s="102"/>
      <c r="T119" s="102"/>
      <c r="U119" s="102"/>
      <c r="V119" s="102"/>
      <c r="W119" s="102"/>
      <c r="X119" s="102"/>
      <c r="Y119" s="102"/>
      <c r="Z119" s="102"/>
      <c r="AA119" s="102"/>
      <c r="AB119" s="102"/>
      <c r="AC119" s="102"/>
      <c r="AD119" s="102"/>
      <c r="AE119" s="102"/>
      <c r="AF119" s="103"/>
      <c r="AH119" s="102"/>
      <c r="AI119" s="102"/>
    </row>
    <row r="120" spans="3:35" x14ac:dyDescent="0.2">
      <c r="C120" s="99"/>
      <c r="D120" s="100"/>
      <c r="E120" s="101"/>
      <c r="F120" s="102"/>
      <c r="G120" s="102"/>
      <c r="H120" s="102"/>
      <c r="I120" s="102"/>
      <c r="J120" s="102"/>
      <c r="K120" s="102"/>
      <c r="L120" s="102"/>
      <c r="M120" s="102"/>
      <c r="N120" s="102"/>
      <c r="O120" s="102"/>
      <c r="P120" s="102"/>
      <c r="Q120" s="102"/>
      <c r="R120" s="102"/>
      <c r="S120" s="102"/>
      <c r="T120" s="102"/>
      <c r="U120" s="102"/>
      <c r="V120" s="102"/>
      <c r="W120" s="102"/>
      <c r="X120" s="102"/>
      <c r="Y120" s="102"/>
      <c r="Z120" s="102"/>
      <c r="AA120" s="102"/>
      <c r="AB120" s="102"/>
      <c r="AC120" s="102"/>
      <c r="AD120" s="102"/>
      <c r="AE120" s="102"/>
      <c r="AF120" s="103"/>
      <c r="AH120" s="102"/>
      <c r="AI120" s="102"/>
    </row>
    <row r="121" spans="3:35" x14ac:dyDescent="0.2">
      <c r="C121" s="99"/>
      <c r="D121" s="100"/>
      <c r="E121" s="101"/>
      <c r="F121" s="102"/>
      <c r="G121" s="102"/>
      <c r="H121" s="102"/>
      <c r="I121" s="102"/>
      <c r="J121" s="102"/>
      <c r="K121" s="102"/>
      <c r="L121" s="102"/>
      <c r="M121" s="102"/>
      <c r="N121" s="102"/>
      <c r="O121" s="102"/>
      <c r="P121" s="102"/>
      <c r="Q121" s="102"/>
      <c r="R121" s="102"/>
      <c r="S121" s="102"/>
      <c r="T121" s="102"/>
      <c r="U121" s="102"/>
      <c r="V121" s="102"/>
      <c r="W121" s="102"/>
      <c r="X121" s="102"/>
      <c r="Y121" s="102"/>
      <c r="Z121" s="102"/>
      <c r="AA121" s="102"/>
      <c r="AB121" s="102"/>
      <c r="AC121" s="102"/>
      <c r="AD121" s="102"/>
      <c r="AE121" s="102"/>
      <c r="AF121" s="103"/>
      <c r="AH121" s="102"/>
      <c r="AI121" s="102"/>
    </row>
    <row r="122" spans="3:35" x14ac:dyDescent="0.2">
      <c r="C122" s="99"/>
      <c r="D122" s="100"/>
      <c r="E122" s="101"/>
      <c r="F122" s="102"/>
      <c r="G122" s="102"/>
      <c r="H122" s="102"/>
      <c r="I122" s="102"/>
      <c r="J122" s="102"/>
      <c r="K122" s="102"/>
      <c r="L122" s="102"/>
      <c r="M122" s="102"/>
      <c r="N122" s="102"/>
      <c r="O122" s="102"/>
      <c r="P122" s="102"/>
      <c r="Q122" s="102"/>
      <c r="R122" s="102"/>
      <c r="S122" s="102"/>
      <c r="T122" s="102"/>
      <c r="U122" s="102"/>
      <c r="V122" s="102"/>
      <c r="W122" s="102"/>
      <c r="X122" s="102"/>
      <c r="Y122" s="102"/>
      <c r="Z122" s="102"/>
      <c r="AA122" s="102"/>
      <c r="AB122" s="102"/>
      <c r="AC122" s="102"/>
      <c r="AD122" s="102"/>
      <c r="AE122" s="102"/>
      <c r="AF122" s="103"/>
      <c r="AH122" s="102"/>
      <c r="AI122" s="102"/>
    </row>
    <row r="123" spans="3:35" x14ac:dyDescent="0.2">
      <c r="C123" s="99"/>
      <c r="D123" s="100"/>
      <c r="E123" s="101"/>
      <c r="F123" s="102"/>
      <c r="G123" s="102"/>
      <c r="H123" s="102"/>
      <c r="I123" s="102"/>
      <c r="J123" s="102"/>
      <c r="K123" s="102"/>
      <c r="L123" s="102"/>
      <c r="M123" s="102"/>
      <c r="N123" s="102"/>
      <c r="O123" s="102"/>
      <c r="P123" s="102"/>
      <c r="Q123" s="102"/>
      <c r="R123" s="102"/>
      <c r="S123" s="102"/>
      <c r="T123" s="102"/>
      <c r="U123" s="102"/>
      <c r="V123" s="102"/>
      <c r="W123" s="102"/>
      <c r="X123" s="102"/>
      <c r="Y123" s="102"/>
      <c r="Z123" s="102"/>
      <c r="AA123" s="102"/>
      <c r="AB123" s="102"/>
      <c r="AC123" s="102"/>
      <c r="AD123" s="102"/>
      <c r="AE123" s="102"/>
      <c r="AF123" s="103"/>
      <c r="AH123" s="102"/>
      <c r="AI123" s="102"/>
    </row>
    <row r="124" spans="3:35" x14ac:dyDescent="0.2">
      <c r="C124" s="99"/>
      <c r="D124" s="100"/>
      <c r="E124" s="101"/>
      <c r="F124" s="102"/>
      <c r="G124" s="102"/>
      <c r="H124" s="102"/>
      <c r="I124" s="102"/>
      <c r="J124" s="102"/>
      <c r="K124" s="102"/>
      <c r="L124" s="102"/>
      <c r="M124" s="102"/>
      <c r="N124" s="102"/>
      <c r="O124" s="102"/>
      <c r="P124" s="102"/>
      <c r="Q124" s="102"/>
      <c r="R124" s="102"/>
      <c r="S124" s="102"/>
      <c r="T124" s="102"/>
      <c r="U124" s="102"/>
      <c r="V124" s="102"/>
      <c r="W124" s="102"/>
      <c r="X124" s="102"/>
      <c r="Y124" s="102"/>
      <c r="Z124" s="102"/>
      <c r="AA124" s="102"/>
      <c r="AB124" s="102"/>
      <c r="AC124" s="102"/>
      <c r="AD124" s="102"/>
      <c r="AE124" s="102"/>
      <c r="AF124" s="103"/>
      <c r="AH124" s="102"/>
      <c r="AI124" s="102"/>
    </row>
    <row r="125" spans="3:35" x14ac:dyDescent="0.2">
      <c r="C125" s="99"/>
      <c r="D125" s="100"/>
      <c r="E125" s="101"/>
      <c r="F125" s="102"/>
      <c r="G125" s="102"/>
      <c r="H125" s="102"/>
      <c r="I125" s="102"/>
      <c r="J125" s="102"/>
      <c r="K125" s="102"/>
      <c r="L125" s="102"/>
      <c r="M125" s="102"/>
      <c r="N125" s="102"/>
      <c r="O125" s="102"/>
      <c r="P125" s="102"/>
      <c r="Q125" s="102"/>
      <c r="R125" s="102"/>
      <c r="S125" s="102"/>
      <c r="T125" s="102"/>
      <c r="U125" s="102"/>
      <c r="V125" s="102"/>
      <c r="W125" s="102"/>
      <c r="X125" s="102"/>
      <c r="Y125" s="102"/>
      <c r="Z125" s="102"/>
      <c r="AA125" s="102"/>
      <c r="AB125" s="102"/>
      <c r="AC125" s="102"/>
      <c r="AD125" s="102"/>
      <c r="AE125" s="102"/>
      <c r="AF125" s="103"/>
      <c r="AH125" s="102"/>
      <c r="AI125" s="102"/>
    </row>
    <row r="126" spans="3:35" x14ac:dyDescent="0.2">
      <c r="C126" s="99"/>
      <c r="D126" s="100"/>
      <c r="E126" s="101"/>
      <c r="F126" s="102"/>
      <c r="G126" s="102"/>
      <c r="H126" s="102"/>
      <c r="I126" s="102"/>
      <c r="J126" s="102"/>
      <c r="K126" s="102"/>
      <c r="L126" s="102"/>
      <c r="M126" s="102"/>
      <c r="N126" s="102"/>
      <c r="O126" s="102"/>
      <c r="P126" s="102"/>
      <c r="Q126" s="102"/>
      <c r="R126" s="102"/>
      <c r="S126" s="102"/>
      <c r="T126" s="102"/>
      <c r="U126" s="102"/>
      <c r="V126" s="102"/>
      <c r="W126" s="102"/>
      <c r="X126" s="102"/>
      <c r="Y126" s="102"/>
      <c r="Z126" s="102"/>
      <c r="AA126" s="102"/>
      <c r="AB126" s="102"/>
      <c r="AC126" s="102"/>
      <c r="AD126" s="102"/>
      <c r="AE126" s="102"/>
      <c r="AF126" s="103"/>
      <c r="AH126" s="102"/>
      <c r="AI126" s="102"/>
    </row>
    <row r="127" spans="3:35" x14ac:dyDescent="0.2">
      <c r="C127" s="99"/>
      <c r="D127" s="100"/>
      <c r="E127" s="101"/>
      <c r="F127" s="102"/>
      <c r="G127" s="102"/>
      <c r="H127" s="102"/>
      <c r="I127" s="102"/>
      <c r="J127" s="102"/>
      <c r="K127" s="102"/>
      <c r="L127" s="102"/>
      <c r="M127" s="102"/>
      <c r="N127" s="102"/>
      <c r="O127" s="102"/>
      <c r="P127" s="102"/>
      <c r="Q127" s="102"/>
      <c r="R127" s="102"/>
      <c r="S127" s="102"/>
      <c r="T127" s="102"/>
      <c r="U127" s="102"/>
      <c r="V127" s="102"/>
      <c r="W127" s="102"/>
      <c r="X127" s="102"/>
      <c r="Y127" s="102"/>
      <c r="Z127" s="102"/>
      <c r="AA127" s="102"/>
      <c r="AB127" s="102"/>
      <c r="AC127" s="102"/>
      <c r="AD127" s="102"/>
      <c r="AE127" s="102"/>
      <c r="AF127" s="103"/>
      <c r="AH127" s="102"/>
      <c r="AI127" s="102"/>
    </row>
    <row r="128" spans="3:35" x14ac:dyDescent="0.2">
      <c r="C128" s="99"/>
      <c r="D128" s="100"/>
      <c r="E128" s="101"/>
      <c r="F128" s="102"/>
      <c r="G128" s="102"/>
      <c r="H128" s="102"/>
      <c r="I128" s="102"/>
      <c r="J128" s="102"/>
      <c r="K128" s="102"/>
      <c r="L128" s="102"/>
      <c r="M128" s="102"/>
      <c r="N128" s="102"/>
      <c r="O128" s="102"/>
      <c r="P128" s="102"/>
      <c r="Q128" s="102"/>
      <c r="R128" s="102"/>
      <c r="S128" s="102"/>
      <c r="T128" s="102"/>
      <c r="U128" s="102"/>
      <c r="V128" s="102"/>
      <c r="W128" s="102"/>
      <c r="X128" s="102"/>
      <c r="Y128" s="102"/>
      <c r="Z128" s="102"/>
      <c r="AA128" s="102"/>
      <c r="AB128" s="102"/>
      <c r="AC128" s="102"/>
      <c r="AD128" s="102"/>
      <c r="AE128" s="102"/>
      <c r="AF128" s="103"/>
      <c r="AH128" s="102"/>
      <c r="AI128" s="102"/>
    </row>
    <row r="129" spans="3:35" x14ac:dyDescent="0.2">
      <c r="C129" s="99"/>
      <c r="D129" s="100"/>
      <c r="E129" s="101"/>
      <c r="F129" s="102"/>
      <c r="G129" s="102"/>
      <c r="H129" s="102"/>
      <c r="I129" s="102"/>
      <c r="J129" s="102"/>
      <c r="K129" s="102"/>
      <c r="L129" s="102"/>
      <c r="M129" s="102"/>
      <c r="N129" s="102"/>
      <c r="O129" s="102"/>
      <c r="P129" s="102"/>
      <c r="Q129" s="102"/>
      <c r="R129" s="102"/>
      <c r="S129" s="102"/>
      <c r="T129" s="102"/>
      <c r="U129" s="102"/>
      <c r="V129" s="102"/>
      <c r="W129" s="102"/>
      <c r="X129" s="102"/>
      <c r="Y129" s="102"/>
      <c r="Z129" s="102"/>
      <c r="AA129" s="102"/>
      <c r="AB129" s="102"/>
      <c r="AC129" s="102"/>
      <c r="AD129" s="102"/>
      <c r="AE129" s="102"/>
      <c r="AF129" s="103"/>
      <c r="AH129" s="102"/>
      <c r="AI129" s="102"/>
    </row>
    <row r="130" spans="3:35" x14ac:dyDescent="0.2">
      <c r="C130" s="99"/>
      <c r="D130" s="100"/>
      <c r="E130" s="101"/>
      <c r="F130" s="102"/>
      <c r="G130" s="102"/>
      <c r="H130" s="102"/>
      <c r="I130" s="102"/>
      <c r="J130" s="102"/>
      <c r="K130" s="102"/>
      <c r="L130" s="102"/>
      <c r="M130" s="102"/>
      <c r="N130" s="102"/>
      <c r="O130" s="102"/>
      <c r="P130" s="102"/>
      <c r="Q130" s="102"/>
      <c r="R130" s="102"/>
      <c r="S130" s="102"/>
      <c r="T130" s="102"/>
      <c r="U130" s="102"/>
      <c r="V130" s="102"/>
      <c r="W130" s="102"/>
      <c r="X130" s="102"/>
      <c r="Y130" s="102"/>
      <c r="Z130" s="102"/>
      <c r="AA130" s="102"/>
      <c r="AB130" s="102"/>
      <c r="AC130" s="102"/>
      <c r="AD130" s="102"/>
      <c r="AE130" s="102"/>
      <c r="AF130" s="103"/>
      <c r="AH130" s="102"/>
      <c r="AI130" s="102"/>
    </row>
    <row r="131" spans="3:35" x14ac:dyDescent="0.2">
      <c r="C131" s="99"/>
      <c r="D131" s="100"/>
      <c r="E131" s="101"/>
      <c r="F131" s="102"/>
      <c r="G131" s="102"/>
      <c r="H131" s="102"/>
      <c r="I131" s="102"/>
      <c r="J131" s="102"/>
      <c r="K131" s="102"/>
      <c r="L131" s="102"/>
      <c r="M131" s="102"/>
      <c r="N131" s="102"/>
      <c r="O131" s="102"/>
      <c r="P131" s="102"/>
      <c r="Q131" s="102"/>
      <c r="R131" s="102"/>
      <c r="S131" s="102"/>
      <c r="T131" s="102"/>
      <c r="U131" s="102"/>
      <c r="V131" s="102"/>
      <c r="W131" s="102"/>
      <c r="X131" s="102"/>
      <c r="Y131" s="102"/>
      <c r="Z131" s="102"/>
      <c r="AA131" s="102"/>
      <c r="AB131" s="102"/>
      <c r="AC131" s="102"/>
      <c r="AD131" s="102"/>
      <c r="AE131" s="102"/>
      <c r="AF131" s="103"/>
      <c r="AH131" s="102"/>
      <c r="AI131" s="102"/>
    </row>
    <row r="132" spans="3:35" x14ac:dyDescent="0.2">
      <c r="C132" s="99"/>
      <c r="D132" s="100"/>
      <c r="E132" s="101"/>
      <c r="F132" s="102"/>
      <c r="G132" s="102"/>
      <c r="H132" s="102"/>
      <c r="I132" s="102"/>
      <c r="J132" s="102"/>
      <c r="K132" s="102"/>
      <c r="L132" s="102"/>
      <c r="M132" s="102"/>
      <c r="N132" s="102"/>
      <c r="O132" s="102"/>
      <c r="P132" s="102"/>
      <c r="Q132" s="102"/>
      <c r="R132" s="102"/>
      <c r="S132" s="102"/>
      <c r="T132" s="102"/>
      <c r="U132" s="102"/>
      <c r="V132" s="102"/>
      <c r="W132" s="102"/>
      <c r="X132" s="102"/>
      <c r="Y132" s="102"/>
      <c r="Z132" s="102"/>
      <c r="AA132" s="102"/>
      <c r="AB132" s="102"/>
      <c r="AC132" s="102"/>
      <c r="AD132" s="102"/>
      <c r="AE132" s="102"/>
      <c r="AF132" s="103"/>
      <c r="AH132" s="102"/>
      <c r="AI132" s="102"/>
    </row>
    <row r="133" spans="3:35" x14ac:dyDescent="0.2">
      <c r="C133" s="99"/>
      <c r="D133" s="100"/>
      <c r="E133" s="101"/>
      <c r="F133" s="102"/>
      <c r="G133" s="102"/>
      <c r="H133" s="102"/>
      <c r="I133" s="102"/>
      <c r="J133" s="102"/>
      <c r="K133" s="102"/>
      <c r="L133" s="102"/>
      <c r="M133" s="102"/>
      <c r="N133" s="102"/>
      <c r="O133" s="102"/>
      <c r="P133" s="102"/>
      <c r="Q133" s="102"/>
      <c r="R133" s="102"/>
      <c r="S133" s="102"/>
      <c r="T133" s="102"/>
      <c r="U133" s="102"/>
      <c r="V133" s="102"/>
      <c r="W133" s="102"/>
      <c r="X133" s="102"/>
      <c r="Y133" s="102"/>
      <c r="Z133" s="102"/>
      <c r="AA133" s="102"/>
      <c r="AB133" s="102"/>
      <c r="AC133" s="102"/>
      <c r="AD133" s="102"/>
      <c r="AE133" s="102"/>
      <c r="AF133" s="103"/>
      <c r="AH133" s="102"/>
      <c r="AI133" s="102"/>
    </row>
    <row r="134" spans="3:35" x14ac:dyDescent="0.2">
      <c r="C134" s="99"/>
      <c r="D134" s="100"/>
      <c r="E134" s="101"/>
      <c r="F134" s="102"/>
      <c r="G134" s="102"/>
      <c r="H134" s="102"/>
      <c r="I134" s="102"/>
      <c r="J134" s="102"/>
      <c r="K134" s="102"/>
      <c r="L134" s="102"/>
      <c r="M134" s="102"/>
      <c r="N134" s="102"/>
      <c r="O134" s="102"/>
      <c r="P134" s="102"/>
      <c r="Q134" s="102"/>
      <c r="R134" s="102"/>
      <c r="S134" s="102"/>
      <c r="T134" s="102"/>
      <c r="U134" s="102"/>
      <c r="V134" s="102"/>
      <c r="W134" s="102"/>
      <c r="X134" s="102"/>
      <c r="Y134" s="102"/>
      <c r="Z134" s="102"/>
      <c r="AA134" s="102"/>
      <c r="AB134" s="102"/>
      <c r="AC134" s="102"/>
      <c r="AD134" s="102"/>
      <c r="AE134" s="102"/>
      <c r="AF134" s="103"/>
      <c r="AH134" s="102"/>
      <c r="AI134" s="102"/>
    </row>
    <row r="135" spans="3:35" x14ac:dyDescent="0.2">
      <c r="C135" s="99"/>
      <c r="D135" s="100"/>
      <c r="E135" s="101"/>
      <c r="F135" s="102"/>
      <c r="G135" s="102"/>
      <c r="H135" s="102"/>
      <c r="I135" s="102"/>
      <c r="J135" s="102"/>
      <c r="K135" s="102"/>
      <c r="L135" s="102"/>
      <c r="M135" s="102"/>
      <c r="N135" s="102"/>
      <c r="O135" s="102"/>
      <c r="P135" s="102"/>
      <c r="Q135" s="102"/>
      <c r="R135" s="102"/>
      <c r="S135" s="102"/>
      <c r="T135" s="102"/>
      <c r="U135" s="102"/>
      <c r="V135" s="102"/>
      <c r="W135" s="102"/>
      <c r="X135" s="102"/>
      <c r="Y135" s="102"/>
      <c r="Z135" s="102"/>
      <c r="AA135" s="102"/>
      <c r="AB135" s="102"/>
      <c r="AC135" s="102"/>
      <c r="AD135" s="102"/>
      <c r="AE135" s="102"/>
      <c r="AF135" s="103"/>
      <c r="AH135" s="102"/>
      <c r="AI135" s="102"/>
    </row>
    <row r="136" spans="3:35" x14ac:dyDescent="0.2">
      <c r="C136" s="99"/>
      <c r="D136" s="100"/>
      <c r="E136" s="101"/>
      <c r="F136" s="102"/>
      <c r="G136" s="102"/>
      <c r="H136" s="102"/>
      <c r="I136" s="102"/>
      <c r="J136" s="102"/>
      <c r="K136" s="102"/>
      <c r="L136" s="102"/>
      <c r="M136" s="102"/>
      <c r="N136" s="102"/>
      <c r="O136" s="102"/>
      <c r="P136" s="102"/>
      <c r="Q136" s="102"/>
      <c r="R136" s="102"/>
      <c r="S136" s="102"/>
      <c r="T136" s="102"/>
      <c r="U136" s="102"/>
      <c r="V136" s="102"/>
      <c r="W136" s="102"/>
      <c r="X136" s="102"/>
      <c r="Y136" s="102"/>
      <c r="Z136" s="102"/>
      <c r="AA136" s="102"/>
      <c r="AB136" s="102"/>
      <c r="AC136" s="102"/>
      <c r="AD136" s="102"/>
      <c r="AE136" s="102"/>
      <c r="AF136" s="103"/>
      <c r="AH136" s="102"/>
      <c r="AI136" s="102"/>
    </row>
    <row r="137" spans="3:35" x14ac:dyDescent="0.2">
      <c r="C137" s="99"/>
      <c r="D137" s="100"/>
      <c r="E137" s="101"/>
      <c r="F137" s="102"/>
      <c r="G137" s="102"/>
      <c r="H137" s="102"/>
      <c r="I137" s="102"/>
      <c r="J137" s="102"/>
      <c r="K137" s="102"/>
      <c r="L137" s="102"/>
      <c r="M137" s="102"/>
      <c r="N137" s="102"/>
      <c r="O137" s="102"/>
      <c r="P137" s="102"/>
      <c r="Q137" s="102"/>
      <c r="R137" s="102"/>
      <c r="S137" s="102"/>
      <c r="T137" s="102"/>
      <c r="U137" s="102"/>
      <c r="V137" s="102"/>
      <c r="W137" s="102"/>
      <c r="X137" s="102"/>
      <c r="Y137" s="102"/>
      <c r="Z137" s="102"/>
      <c r="AA137" s="102"/>
      <c r="AB137" s="102"/>
      <c r="AC137" s="102"/>
      <c r="AD137" s="102"/>
      <c r="AE137" s="102"/>
      <c r="AF137" s="103"/>
      <c r="AH137" s="102"/>
      <c r="AI137" s="102"/>
    </row>
    <row r="138" spans="3:35" x14ac:dyDescent="0.2">
      <c r="C138" s="99"/>
      <c r="D138" s="100"/>
      <c r="E138" s="101"/>
      <c r="F138" s="102"/>
      <c r="G138" s="102"/>
      <c r="H138" s="102"/>
      <c r="I138" s="102"/>
      <c r="J138" s="102"/>
      <c r="K138" s="102"/>
      <c r="L138" s="102"/>
      <c r="M138" s="102"/>
      <c r="N138" s="102"/>
      <c r="O138" s="102"/>
      <c r="P138" s="102"/>
      <c r="Q138" s="102"/>
      <c r="R138" s="102"/>
      <c r="S138" s="102"/>
      <c r="T138" s="102"/>
      <c r="U138" s="102"/>
      <c r="V138" s="102"/>
      <c r="W138" s="102"/>
      <c r="X138" s="102"/>
      <c r="Y138" s="102"/>
      <c r="Z138" s="102"/>
      <c r="AA138" s="102"/>
      <c r="AB138" s="102"/>
      <c r="AC138" s="102"/>
      <c r="AD138" s="102"/>
      <c r="AE138" s="102"/>
      <c r="AF138" s="103"/>
      <c r="AH138" s="102"/>
      <c r="AI138" s="102"/>
    </row>
    <row r="139" spans="3:35" x14ac:dyDescent="0.2">
      <c r="C139" s="99"/>
      <c r="D139" s="100"/>
      <c r="E139" s="101"/>
      <c r="F139" s="102"/>
      <c r="G139" s="102"/>
      <c r="H139" s="102"/>
      <c r="I139" s="102"/>
      <c r="J139" s="102"/>
      <c r="K139" s="102"/>
      <c r="L139" s="102"/>
      <c r="M139" s="102"/>
      <c r="N139" s="102"/>
      <c r="O139" s="102"/>
      <c r="P139" s="102"/>
      <c r="Q139" s="102"/>
      <c r="R139" s="102"/>
      <c r="S139" s="102"/>
      <c r="T139" s="102"/>
      <c r="U139" s="102"/>
      <c r="V139" s="102"/>
      <c r="W139" s="102"/>
      <c r="X139" s="102"/>
      <c r="Y139" s="102"/>
      <c r="Z139" s="102"/>
      <c r="AA139" s="102"/>
      <c r="AB139" s="102"/>
      <c r="AC139" s="102"/>
      <c r="AD139" s="102"/>
      <c r="AE139" s="102"/>
      <c r="AF139" s="103"/>
      <c r="AH139" s="102"/>
      <c r="AI139" s="102"/>
    </row>
    <row r="140" spans="3:35" x14ac:dyDescent="0.2">
      <c r="C140" s="99"/>
      <c r="D140" s="100"/>
      <c r="E140" s="101"/>
      <c r="F140" s="102"/>
      <c r="G140" s="102"/>
      <c r="H140" s="102"/>
      <c r="I140" s="102"/>
      <c r="J140" s="102"/>
      <c r="K140" s="102"/>
      <c r="L140" s="102"/>
      <c r="M140" s="102"/>
      <c r="N140" s="102"/>
      <c r="O140" s="102"/>
      <c r="P140" s="102"/>
      <c r="Q140" s="102"/>
      <c r="R140" s="102"/>
      <c r="S140" s="102"/>
      <c r="T140" s="102"/>
      <c r="U140" s="102"/>
      <c r="V140" s="102"/>
      <c r="W140" s="102"/>
      <c r="X140" s="102"/>
      <c r="Y140" s="102"/>
      <c r="Z140" s="102"/>
      <c r="AA140" s="102"/>
      <c r="AB140" s="102"/>
      <c r="AC140" s="102"/>
      <c r="AD140" s="102"/>
      <c r="AE140" s="102"/>
      <c r="AF140" s="103"/>
      <c r="AH140" s="102"/>
      <c r="AI140" s="102"/>
    </row>
    <row r="141" spans="3:35" x14ac:dyDescent="0.2">
      <c r="C141" s="99"/>
      <c r="D141" s="100"/>
      <c r="E141" s="101"/>
      <c r="F141" s="102"/>
      <c r="G141" s="102"/>
      <c r="H141" s="102"/>
      <c r="I141" s="102"/>
      <c r="J141" s="102"/>
      <c r="K141" s="102"/>
      <c r="L141" s="102"/>
      <c r="M141" s="102"/>
      <c r="N141" s="102"/>
      <c r="O141" s="102"/>
      <c r="P141" s="102"/>
      <c r="Q141" s="102"/>
      <c r="R141" s="102"/>
      <c r="S141" s="102"/>
      <c r="T141" s="102"/>
      <c r="U141" s="102"/>
      <c r="V141" s="102"/>
      <c r="W141" s="102"/>
      <c r="X141" s="102"/>
      <c r="Y141" s="102"/>
      <c r="Z141" s="102"/>
      <c r="AA141" s="102"/>
      <c r="AB141" s="102"/>
      <c r="AC141" s="102"/>
      <c r="AD141" s="102"/>
      <c r="AE141" s="102"/>
      <c r="AF141" s="103"/>
      <c r="AH141" s="102"/>
      <c r="AI141" s="102"/>
    </row>
    <row r="142" spans="3:35" x14ac:dyDescent="0.2">
      <c r="C142" s="99"/>
      <c r="D142" s="100"/>
      <c r="E142" s="101"/>
      <c r="F142" s="102"/>
      <c r="G142" s="102"/>
      <c r="H142" s="102"/>
      <c r="I142" s="102"/>
      <c r="J142" s="102"/>
      <c r="K142" s="102"/>
      <c r="L142" s="102"/>
      <c r="M142" s="102"/>
      <c r="N142" s="102"/>
      <c r="O142" s="102"/>
      <c r="P142" s="102"/>
      <c r="Q142" s="102"/>
      <c r="R142" s="102"/>
      <c r="S142" s="102"/>
      <c r="T142" s="102"/>
      <c r="U142" s="102"/>
      <c r="V142" s="102"/>
      <c r="W142" s="102"/>
      <c r="X142" s="102"/>
      <c r="Y142" s="102"/>
      <c r="Z142" s="102"/>
      <c r="AA142" s="102"/>
      <c r="AB142" s="102"/>
      <c r="AC142" s="102"/>
      <c r="AD142" s="102"/>
      <c r="AE142" s="102"/>
      <c r="AF142" s="103"/>
      <c r="AH142" s="102"/>
      <c r="AI142" s="102"/>
    </row>
    <row r="143" spans="3:35" x14ac:dyDescent="0.2">
      <c r="C143" s="99"/>
      <c r="D143" s="100"/>
      <c r="E143" s="101"/>
      <c r="F143" s="102"/>
      <c r="G143" s="102"/>
      <c r="H143" s="102"/>
      <c r="I143" s="102"/>
      <c r="J143" s="102"/>
      <c r="K143" s="102"/>
      <c r="L143" s="102"/>
      <c r="M143" s="102"/>
      <c r="N143" s="102"/>
      <c r="O143" s="102"/>
      <c r="P143" s="102"/>
      <c r="Q143" s="102"/>
      <c r="R143" s="102"/>
      <c r="S143" s="102"/>
      <c r="T143" s="102"/>
      <c r="U143" s="102"/>
      <c r="V143" s="102"/>
      <c r="W143" s="102"/>
      <c r="X143" s="102"/>
      <c r="Y143" s="102"/>
      <c r="Z143" s="102"/>
      <c r="AA143" s="102"/>
      <c r="AB143" s="102"/>
      <c r="AC143" s="102"/>
      <c r="AD143" s="102"/>
      <c r="AE143" s="102"/>
      <c r="AF143" s="103"/>
      <c r="AH143" s="102"/>
      <c r="AI143" s="102"/>
    </row>
    <row r="144" spans="3:35" x14ac:dyDescent="0.2">
      <c r="C144" s="99"/>
      <c r="D144" s="100"/>
      <c r="E144" s="101"/>
      <c r="F144" s="102"/>
      <c r="G144" s="102"/>
      <c r="H144" s="102"/>
      <c r="I144" s="102"/>
      <c r="J144" s="102"/>
      <c r="K144" s="102"/>
      <c r="L144" s="102"/>
      <c r="M144" s="102"/>
      <c r="N144" s="102"/>
      <c r="O144" s="102"/>
      <c r="P144" s="102"/>
      <c r="Q144" s="102"/>
      <c r="R144" s="102"/>
      <c r="S144" s="102"/>
      <c r="T144" s="102"/>
      <c r="U144" s="102"/>
      <c r="V144" s="102"/>
      <c r="W144" s="102"/>
      <c r="X144" s="102"/>
      <c r="Y144" s="102"/>
      <c r="Z144" s="102"/>
      <c r="AA144" s="102"/>
      <c r="AB144" s="102"/>
      <c r="AC144" s="102"/>
      <c r="AD144" s="102"/>
      <c r="AE144" s="102"/>
      <c r="AF144" s="103"/>
      <c r="AH144" s="102"/>
      <c r="AI144" s="102"/>
    </row>
    <row r="145" spans="3:35" x14ac:dyDescent="0.2">
      <c r="C145" s="99"/>
      <c r="D145" s="100"/>
      <c r="E145" s="101"/>
      <c r="F145" s="102"/>
      <c r="G145" s="102"/>
      <c r="H145" s="102"/>
      <c r="I145" s="102"/>
      <c r="J145" s="102"/>
      <c r="K145" s="102"/>
      <c r="L145" s="102"/>
      <c r="M145" s="102"/>
      <c r="N145" s="102"/>
      <c r="O145" s="102"/>
      <c r="P145" s="102"/>
      <c r="Q145" s="102"/>
      <c r="R145" s="102"/>
      <c r="S145" s="102"/>
      <c r="T145" s="102"/>
      <c r="U145" s="102"/>
      <c r="V145" s="102"/>
      <c r="W145" s="102"/>
      <c r="X145" s="102"/>
      <c r="Y145" s="102"/>
      <c r="Z145" s="102"/>
      <c r="AA145" s="102"/>
      <c r="AB145" s="102"/>
      <c r="AC145" s="102"/>
      <c r="AD145" s="102"/>
      <c r="AE145" s="102"/>
      <c r="AF145" s="103"/>
      <c r="AH145" s="102"/>
      <c r="AI145" s="102"/>
    </row>
    <row r="146" spans="3:35" x14ac:dyDescent="0.2">
      <c r="C146" s="99"/>
      <c r="D146" s="100"/>
      <c r="E146" s="101"/>
      <c r="F146" s="102"/>
      <c r="G146" s="102"/>
      <c r="H146" s="102"/>
      <c r="I146" s="102"/>
      <c r="J146" s="102"/>
      <c r="K146" s="102"/>
      <c r="L146" s="102"/>
      <c r="M146" s="102"/>
      <c r="N146" s="102"/>
      <c r="O146" s="102"/>
      <c r="P146" s="102"/>
      <c r="Q146" s="102"/>
      <c r="R146" s="102"/>
      <c r="S146" s="102"/>
      <c r="T146" s="102"/>
      <c r="U146" s="102"/>
      <c r="V146" s="102"/>
      <c r="W146" s="102"/>
      <c r="X146" s="102"/>
      <c r="Y146" s="102"/>
      <c r="Z146" s="102"/>
      <c r="AA146" s="102"/>
      <c r="AB146" s="102"/>
      <c r="AC146" s="102"/>
      <c r="AD146" s="102"/>
      <c r="AE146" s="102"/>
      <c r="AF146" s="103"/>
      <c r="AH146" s="102"/>
      <c r="AI146" s="102"/>
    </row>
    <row r="147" spans="3:35" x14ac:dyDescent="0.2">
      <c r="C147" s="99"/>
      <c r="D147" s="100"/>
      <c r="E147" s="101"/>
      <c r="F147" s="102"/>
      <c r="G147" s="102"/>
      <c r="H147" s="102"/>
      <c r="I147" s="102"/>
      <c r="J147" s="102"/>
      <c r="K147" s="102"/>
      <c r="L147" s="102"/>
      <c r="M147" s="102"/>
      <c r="N147" s="102"/>
      <c r="O147" s="102"/>
      <c r="P147" s="102"/>
      <c r="Q147" s="102"/>
      <c r="R147" s="102"/>
      <c r="S147" s="102"/>
      <c r="T147" s="102"/>
      <c r="U147" s="102"/>
      <c r="V147" s="102"/>
      <c r="W147" s="102"/>
      <c r="X147" s="102"/>
      <c r="Y147" s="102"/>
      <c r="Z147" s="102"/>
      <c r="AA147" s="102"/>
      <c r="AB147" s="102"/>
      <c r="AC147" s="102"/>
      <c r="AD147" s="102"/>
      <c r="AE147" s="102"/>
      <c r="AF147" s="103"/>
      <c r="AH147" s="102"/>
      <c r="AI147" s="102"/>
    </row>
    <row r="148" spans="3:35" x14ac:dyDescent="0.2">
      <c r="C148" s="99"/>
      <c r="D148" s="100"/>
      <c r="E148" s="101"/>
      <c r="F148" s="102"/>
      <c r="G148" s="102"/>
      <c r="H148" s="102"/>
      <c r="I148" s="102"/>
      <c r="J148" s="102"/>
      <c r="K148" s="102"/>
      <c r="L148" s="102"/>
      <c r="M148" s="102"/>
      <c r="N148" s="102"/>
      <c r="O148" s="102"/>
      <c r="P148" s="102"/>
      <c r="Q148" s="102"/>
      <c r="R148" s="102"/>
      <c r="S148" s="102"/>
      <c r="T148" s="102"/>
      <c r="U148" s="102"/>
      <c r="V148" s="102"/>
      <c r="W148" s="102"/>
      <c r="X148" s="102"/>
      <c r="Y148" s="102"/>
      <c r="Z148" s="102"/>
      <c r="AA148" s="102"/>
      <c r="AB148" s="102"/>
      <c r="AC148" s="102"/>
      <c r="AD148" s="102"/>
      <c r="AE148" s="102"/>
      <c r="AF148" s="103"/>
      <c r="AH148" s="102"/>
      <c r="AI148" s="102"/>
    </row>
    <row r="149" spans="3:35" x14ac:dyDescent="0.2">
      <c r="C149" s="99"/>
      <c r="D149" s="100"/>
      <c r="E149" s="101"/>
      <c r="F149" s="102"/>
      <c r="G149" s="102"/>
      <c r="H149" s="102"/>
      <c r="I149" s="102"/>
      <c r="J149" s="102"/>
      <c r="K149" s="102"/>
      <c r="L149" s="102"/>
      <c r="M149" s="102"/>
      <c r="N149" s="102"/>
      <c r="O149" s="102"/>
      <c r="P149" s="102"/>
      <c r="Q149" s="102"/>
      <c r="R149" s="102"/>
      <c r="S149" s="102"/>
      <c r="T149" s="102"/>
      <c r="U149" s="102"/>
      <c r="V149" s="102"/>
      <c r="W149" s="102"/>
      <c r="X149" s="102"/>
      <c r="Y149" s="102"/>
      <c r="Z149" s="102"/>
      <c r="AA149" s="102"/>
      <c r="AB149" s="102"/>
      <c r="AC149" s="102"/>
      <c r="AD149" s="102"/>
      <c r="AE149" s="102"/>
      <c r="AF149" s="103"/>
      <c r="AH149" s="102"/>
      <c r="AI149" s="102"/>
    </row>
    <row r="150" spans="3:35" x14ac:dyDescent="0.2">
      <c r="C150" s="99"/>
      <c r="D150" s="100"/>
      <c r="E150" s="101"/>
      <c r="F150" s="102"/>
      <c r="G150" s="102"/>
      <c r="H150" s="102"/>
      <c r="I150" s="102"/>
      <c r="J150" s="102"/>
      <c r="K150" s="102"/>
      <c r="L150" s="102"/>
      <c r="M150" s="102"/>
      <c r="N150" s="102"/>
      <c r="O150" s="102"/>
      <c r="P150" s="102"/>
      <c r="Q150" s="102"/>
      <c r="R150" s="102"/>
      <c r="S150" s="102"/>
      <c r="T150" s="102"/>
      <c r="U150" s="102"/>
      <c r="V150" s="102"/>
      <c r="W150" s="102"/>
      <c r="X150" s="102"/>
      <c r="Y150" s="102"/>
      <c r="Z150" s="102"/>
      <c r="AA150" s="102"/>
      <c r="AB150" s="102"/>
      <c r="AC150" s="102"/>
      <c r="AD150" s="102"/>
      <c r="AE150" s="102"/>
      <c r="AF150" s="103"/>
      <c r="AH150" s="102"/>
      <c r="AI150" s="102"/>
    </row>
    <row r="151" spans="3:35" x14ac:dyDescent="0.2">
      <c r="C151" s="99"/>
      <c r="D151" s="100"/>
      <c r="E151" s="101"/>
      <c r="F151" s="102"/>
      <c r="G151" s="102"/>
      <c r="H151" s="102"/>
      <c r="I151" s="102"/>
      <c r="J151" s="102"/>
      <c r="K151" s="102"/>
      <c r="L151" s="102"/>
      <c r="M151" s="102"/>
      <c r="N151" s="102"/>
      <c r="O151" s="102"/>
      <c r="P151" s="102"/>
      <c r="Q151" s="102"/>
      <c r="R151" s="102"/>
      <c r="S151" s="102"/>
      <c r="T151" s="102"/>
      <c r="U151" s="102"/>
      <c r="V151" s="102"/>
      <c r="W151" s="102"/>
      <c r="X151" s="102"/>
      <c r="Y151" s="102"/>
      <c r="Z151" s="102"/>
      <c r="AA151" s="102"/>
      <c r="AB151" s="102"/>
      <c r="AC151" s="102"/>
      <c r="AD151" s="102"/>
      <c r="AE151" s="102"/>
      <c r="AF151" s="103"/>
      <c r="AH151" s="102"/>
      <c r="AI151" s="102"/>
    </row>
    <row r="152" spans="3:35" x14ac:dyDescent="0.2">
      <c r="C152" s="99"/>
      <c r="D152" s="100"/>
      <c r="E152" s="101"/>
      <c r="F152" s="102"/>
      <c r="G152" s="102"/>
      <c r="H152" s="102"/>
      <c r="I152" s="102"/>
      <c r="J152" s="102"/>
      <c r="K152" s="102"/>
      <c r="L152" s="102"/>
      <c r="M152" s="102"/>
      <c r="N152" s="102"/>
      <c r="O152" s="102"/>
      <c r="P152" s="102"/>
      <c r="Q152" s="102"/>
      <c r="R152" s="102"/>
      <c r="S152" s="102"/>
      <c r="T152" s="102"/>
      <c r="U152" s="102"/>
      <c r="V152" s="102"/>
      <c r="W152" s="102"/>
      <c r="X152" s="102"/>
      <c r="Y152" s="102"/>
      <c r="Z152" s="102"/>
      <c r="AA152" s="102"/>
      <c r="AB152" s="102"/>
      <c r="AC152" s="102"/>
      <c r="AD152" s="102"/>
      <c r="AE152" s="102"/>
      <c r="AF152" s="103"/>
      <c r="AH152" s="102"/>
      <c r="AI152" s="102"/>
    </row>
    <row r="153" spans="3:35" x14ac:dyDescent="0.2">
      <c r="C153" s="99"/>
      <c r="D153" s="100"/>
      <c r="E153" s="101"/>
      <c r="F153" s="102"/>
      <c r="G153" s="102"/>
      <c r="H153" s="102"/>
      <c r="I153" s="102"/>
      <c r="J153" s="102"/>
      <c r="K153" s="102"/>
      <c r="L153" s="102"/>
      <c r="M153" s="102"/>
      <c r="N153" s="102"/>
      <c r="O153" s="102"/>
      <c r="P153" s="102"/>
      <c r="Q153" s="102"/>
      <c r="R153" s="102"/>
      <c r="S153" s="102"/>
      <c r="T153" s="102"/>
      <c r="U153" s="102"/>
      <c r="V153" s="102"/>
      <c r="W153" s="102"/>
      <c r="X153" s="102"/>
      <c r="Y153" s="102"/>
      <c r="Z153" s="102"/>
      <c r="AA153" s="102"/>
      <c r="AB153" s="102"/>
      <c r="AC153" s="102"/>
      <c r="AD153" s="102"/>
      <c r="AE153" s="102"/>
      <c r="AF153" s="103"/>
      <c r="AH153" s="102"/>
      <c r="AI153" s="102"/>
    </row>
    <row r="154" spans="3:35" x14ac:dyDescent="0.2">
      <c r="C154" s="99"/>
      <c r="D154" s="100"/>
      <c r="E154" s="101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2"/>
      <c r="V154" s="102"/>
      <c r="W154" s="102"/>
      <c r="X154" s="102"/>
      <c r="Y154" s="102"/>
      <c r="Z154" s="102"/>
      <c r="AA154" s="102"/>
      <c r="AB154" s="102"/>
      <c r="AC154" s="102"/>
      <c r="AD154" s="102"/>
      <c r="AE154" s="102"/>
      <c r="AF154" s="103"/>
      <c r="AH154" s="102"/>
      <c r="AI154" s="102"/>
    </row>
    <row r="155" spans="3:35" x14ac:dyDescent="0.2">
      <c r="C155" s="99"/>
      <c r="D155" s="100"/>
      <c r="E155" s="101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2"/>
      <c r="V155" s="102"/>
      <c r="W155" s="102"/>
      <c r="X155" s="102"/>
      <c r="Y155" s="102"/>
      <c r="Z155" s="102"/>
      <c r="AA155" s="102"/>
      <c r="AB155" s="102"/>
      <c r="AC155" s="102"/>
      <c r="AD155" s="102"/>
      <c r="AE155" s="102"/>
      <c r="AF155" s="103"/>
      <c r="AH155" s="102"/>
      <c r="AI155" s="102"/>
    </row>
    <row r="156" spans="3:35" x14ac:dyDescent="0.2">
      <c r="C156" s="99"/>
      <c r="D156" s="100"/>
      <c r="E156" s="101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2"/>
      <c r="V156" s="102"/>
      <c r="W156" s="102"/>
      <c r="X156" s="102"/>
      <c r="Y156" s="102"/>
      <c r="Z156" s="102"/>
      <c r="AA156" s="102"/>
      <c r="AB156" s="102"/>
      <c r="AC156" s="102"/>
      <c r="AD156" s="102"/>
      <c r="AE156" s="102"/>
      <c r="AF156" s="103"/>
      <c r="AH156" s="102"/>
      <c r="AI156" s="102"/>
    </row>
    <row r="157" spans="3:35" x14ac:dyDescent="0.2">
      <c r="C157" s="99"/>
      <c r="D157" s="100"/>
      <c r="E157" s="101"/>
      <c r="F157" s="102"/>
      <c r="G157" s="102"/>
      <c r="H157" s="102"/>
      <c r="I157" s="102"/>
      <c r="J157" s="102"/>
      <c r="K157" s="102"/>
      <c r="L157" s="102"/>
      <c r="M157" s="102"/>
      <c r="N157" s="102"/>
      <c r="O157" s="102"/>
      <c r="P157" s="102"/>
      <c r="Q157" s="102"/>
      <c r="R157" s="102"/>
      <c r="S157" s="102"/>
      <c r="T157" s="102"/>
      <c r="U157" s="102"/>
      <c r="V157" s="102"/>
      <c r="W157" s="102"/>
      <c r="X157" s="102"/>
      <c r="Y157" s="102"/>
      <c r="Z157" s="102"/>
      <c r="AA157" s="102"/>
      <c r="AB157" s="102"/>
      <c r="AC157" s="102"/>
      <c r="AD157" s="102"/>
      <c r="AE157" s="102"/>
      <c r="AF157" s="103"/>
      <c r="AH157" s="102"/>
      <c r="AI157" s="102"/>
    </row>
    <row r="158" spans="3:35" x14ac:dyDescent="0.2">
      <c r="C158" s="99"/>
      <c r="D158" s="100"/>
      <c r="E158" s="101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2"/>
      <c r="V158" s="102"/>
      <c r="W158" s="102"/>
      <c r="X158" s="102"/>
      <c r="Y158" s="102"/>
      <c r="Z158" s="102"/>
      <c r="AA158" s="102"/>
      <c r="AB158" s="102"/>
      <c r="AC158" s="102"/>
      <c r="AD158" s="102"/>
      <c r="AE158" s="102"/>
      <c r="AF158" s="103"/>
      <c r="AH158" s="102"/>
      <c r="AI158" s="102"/>
    </row>
    <row r="159" spans="3:35" x14ac:dyDescent="0.2">
      <c r="C159" s="99"/>
      <c r="D159" s="100"/>
      <c r="E159" s="101"/>
      <c r="F159" s="102"/>
      <c r="G159" s="102"/>
      <c r="H159" s="102"/>
      <c r="I159" s="102"/>
      <c r="J159" s="102"/>
      <c r="K159" s="102"/>
      <c r="L159" s="102"/>
      <c r="M159" s="102"/>
      <c r="N159" s="102"/>
      <c r="O159" s="102"/>
      <c r="P159" s="102"/>
      <c r="Q159" s="102"/>
      <c r="R159" s="102"/>
      <c r="S159" s="102"/>
      <c r="T159" s="102"/>
      <c r="U159" s="102"/>
      <c r="V159" s="102"/>
      <c r="W159" s="102"/>
      <c r="X159" s="102"/>
      <c r="Y159" s="102"/>
      <c r="Z159" s="102"/>
      <c r="AA159" s="102"/>
      <c r="AB159" s="102"/>
      <c r="AC159" s="102"/>
      <c r="AD159" s="102"/>
      <c r="AE159" s="102"/>
      <c r="AF159" s="103"/>
      <c r="AH159" s="102"/>
      <c r="AI159" s="102"/>
    </row>
    <row r="160" spans="3:35" x14ac:dyDescent="0.2">
      <c r="C160" s="99"/>
      <c r="D160" s="100"/>
      <c r="E160" s="101"/>
      <c r="F160" s="102"/>
      <c r="G160" s="102"/>
      <c r="H160" s="102"/>
      <c r="I160" s="102"/>
      <c r="J160" s="102"/>
      <c r="K160" s="102"/>
      <c r="L160" s="102"/>
      <c r="M160" s="102"/>
      <c r="N160" s="102"/>
      <c r="O160" s="102"/>
      <c r="P160" s="102"/>
      <c r="Q160" s="102"/>
      <c r="R160" s="102"/>
      <c r="S160" s="102"/>
      <c r="T160" s="102"/>
      <c r="U160" s="102"/>
      <c r="V160" s="102"/>
      <c r="W160" s="102"/>
      <c r="X160" s="102"/>
      <c r="Y160" s="102"/>
      <c r="Z160" s="102"/>
      <c r="AA160" s="102"/>
      <c r="AB160" s="102"/>
      <c r="AC160" s="102"/>
      <c r="AD160" s="102"/>
      <c r="AE160" s="102"/>
      <c r="AF160" s="103"/>
      <c r="AH160" s="102"/>
      <c r="AI160" s="102"/>
    </row>
    <row r="161" spans="3:35" x14ac:dyDescent="0.2">
      <c r="C161" s="99"/>
      <c r="D161" s="100"/>
      <c r="E161" s="101"/>
      <c r="F161" s="102"/>
      <c r="G161" s="102"/>
      <c r="H161" s="102"/>
      <c r="I161" s="102"/>
      <c r="J161" s="102"/>
      <c r="K161" s="102"/>
      <c r="L161" s="102"/>
      <c r="M161" s="102"/>
      <c r="N161" s="102"/>
      <c r="O161" s="102"/>
      <c r="P161" s="102"/>
      <c r="Q161" s="102"/>
      <c r="R161" s="102"/>
      <c r="S161" s="102"/>
      <c r="T161" s="102"/>
      <c r="U161" s="102"/>
      <c r="V161" s="102"/>
      <c r="W161" s="102"/>
      <c r="X161" s="102"/>
      <c r="Y161" s="102"/>
      <c r="Z161" s="102"/>
      <c r="AA161" s="102"/>
      <c r="AB161" s="102"/>
      <c r="AC161" s="102"/>
      <c r="AD161" s="102"/>
      <c r="AE161" s="102"/>
      <c r="AF161" s="103"/>
      <c r="AH161" s="102"/>
      <c r="AI161" s="102"/>
    </row>
    <row r="162" spans="3:35" x14ac:dyDescent="0.2">
      <c r="C162" s="99"/>
      <c r="D162" s="100"/>
      <c r="E162" s="101"/>
      <c r="F162" s="102"/>
      <c r="G162" s="102"/>
      <c r="H162" s="102"/>
      <c r="I162" s="102"/>
      <c r="J162" s="102"/>
      <c r="K162" s="102"/>
      <c r="L162" s="102"/>
      <c r="M162" s="102"/>
      <c r="N162" s="102"/>
      <c r="O162" s="102"/>
      <c r="P162" s="102"/>
      <c r="Q162" s="102"/>
      <c r="R162" s="102"/>
      <c r="S162" s="102"/>
      <c r="T162" s="102"/>
      <c r="U162" s="102"/>
      <c r="V162" s="102"/>
      <c r="W162" s="102"/>
      <c r="X162" s="102"/>
      <c r="Y162" s="102"/>
      <c r="Z162" s="102"/>
      <c r="AA162" s="102"/>
      <c r="AB162" s="102"/>
      <c r="AC162" s="102"/>
      <c r="AD162" s="102"/>
      <c r="AE162" s="102"/>
      <c r="AF162" s="103"/>
      <c r="AH162" s="102"/>
      <c r="AI162" s="102"/>
    </row>
    <row r="163" spans="3:35" x14ac:dyDescent="0.2">
      <c r="C163" s="99"/>
      <c r="D163" s="100"/>
      <c r="E163" s="101"/>
      <c r="F163" s="102"/>
      <c r="G163" s="102"/>
      <c r="H163" s="102"/>
      <c r="I163" s="102"/>
      <c r="J163" s="102"/>
      <c r="K163" s="102"/>
      <c r="L163" s="102"/>
      <c r="M163" s="102"/>
      <c r="N163" s="102"/>
      <c r="O163" s="102"/>
      <c r="P163" s="102"/>
      <c r="Q163" s="102"/>
      <c r="R163" s="102"/>
      <c r="S163" s="102"/>
      <c r="T163" s="102"/>
      <c r="U163" s="102"/>
      <c r="V163" s="102"/>
      <c r="W163" s="102"/>
      <c r="X163" s="102"/>
      <c r="Y163" s="102"/>
      <c r="Z163" s="102"/>
      <c r="AA163" s="102"/>
      <c r="AB163" s="102"/>
      <c r="AC163" s="102"/>
      <c r="AD163" s="102"/>
      <c r="AE163" s="102"/>
      <c r="AF163" s="103"/>
      <c r="AH163" s="102"/>
      <c r="AI163" s="102"/>
    </row>
    <row r="164" spans="3:35" x14ac:dyDescent="0.2">
      <c r="C164" s="99"/>
      <c r="D164" s="100"/>
      <c r="E164" s="101"/>
      <c r="F164" s="102"/>
      <c r="G164" s="102"/>
      <c r="H164" s="102"/>
      <c r="I164" s="102"/>
      <c r="J164" s="102"/>
      <c r="K164" s="102"/>
      <c r="L164" s="102"/>
      <c r="M164" s="102"/>
      <c r="N164" s="102"/>
      <c r="O164" s="102"/>
      <c r="P164" s="102"/>
      <c r="Q164" s="102"/>
      <c r="R164" s="102"/>
      <c r="S164" s="102"/>
      <c r="T164" s="102"/>
      <c r="U164" s="102"/>
      <c r="V164" s="102"/>
      <c r="W164" s="102"/>
      <c r="X164" s="102"/>
      <c r="Y164" s="102"/>
      <c r="Z164" s="102"/>
      <c r="AA164" s="102"/>
      <c r="AB164" s="102"/>
      <c r="AC164" s="102"/>
      <c r="AD164" s="102"/>
      <c r="AE164" s="102"/>
      <c r="AF164" s="103"/>
      <c r="AH164" s="102"/>
      <c r="AI164" s="102"/>
    </row>
    <row r="165" spans="3:35" x14ac:dyDescent="0.2">
      <c r="C165" s="99"/>
      <c r="D165" s="100"/>
      <c r="E165" s="101"/>
      <c r="F165" s="102"/>
      <c r="G165" s="102"/>
      <c r="H165" s="102"/>
      <c r="I165" s="102"/>
      <c r="J165" s="102"/>
      <c r="K165" s="102"/>
      <c r="L165" s="102"/>
      <c r="M165" s="102"/>
      <c r="N165" s="102"/>
      <c r="O165" s="102"/>
      <c r="P165" s="102"/>
      <c r="Q165" s="102"/>
      <c r="R165" s="102"/>
      <c r="S165" s="102"/>
      <c r="T165" s="102"/>
      <c r="U165" s="102"/>
      <c r="V165" s="102"/>
      <c r="W165" s="102"/>
      <c r="X165" s="102"/>
      <c r="Y165" s="102"/>
      <c r="Z165" s="102"/>
      <c r="AA165" s="102"/>
      <c r="AB165" s="102"/>
      <c r="AC165" s="102"/>
      <c r="AD165" s="102"/>
      <c r="AE165" s="102"/>
      <c r="AF165" s="103"/>
      <c r="AH165" s="102"/>
      <c r="AI165" s="102"/>
    </row>
    <row r="166" spans="3:35" x14ac:dyDescent="0.2">
      <c r="C166" s="99"/>
      <c r="D166" s="100"/>
      <c r="E166" s="101"/>
      <c r="F166" s="102"/>
      <c r="G166" s="102"/>
      <c r="H166" s="102"/>
      <c r="I166" s="102"/>
      <c r="J166" s="102"/>
      <c r="K166" s="102"/>
      <c r="L166" s="102"/>
      <c r="M166" s="102"/>
      <c r="N166" s="102"/>
      <c r="O166" s="102"/>
      <c r="P166" s="102"/>
      <c r="Q166" s="102"/>
      <c r="R166" s="102"/>
      <c r="S166" s="102"/>
      <c r="T166" s="102"/>
      <c r="U166" s="102"/>
      <c r="V166" s="102"/>
      <c r="W166" s="102"/>
      <c r="X166" s="102"/>
      <c r="Y166" s="102"/>
      <c r="Z166" s="102"/>
      <c r="AA166" s="102"/>
      <c r="AB166" s="102"/>
      <c r="AC166" s="102"/>
      <c r="AD166" s="102"/>
      <c r="AE166" s="102"/>
      <c r="AF166" s="103"/>
      <c r="AH166" s="102"/>
      <c r="AI166" s="102"/>
    </row>
    <row r="167" spans="3:35" x14ac:dyDescent="0.2">
      <c r="C167" s="99"/>
      <c r="D167" s="100"/>
      <c r="E167" s="101"/>
      <c r="F167" s="102"/>
      <c r="G167" s="102"/>
      <c r="H167" s="102"/>
      <c r="I167" s="102"/>
      <c r="J167" s="102"/>
      <c r="K167" s="102"/>
      <c r="L167" s="102"/>
      <c r="M167" s="102"/>
      <c r="N167" s="102"/>
      <c r="O167" s="102"/>
      <c r="P167" s="102"/>
      <c r="Q167" s="102"/>
      <c r="R167" s="102"/>
      <c r="S167" s="102"/>
      <c r="T167" s="102"/>
      <c r="U167" s="102"/>
      <c r="V167" s="102"/>
      <c r="W167" s="102"/>
      <c r="X167" s="102"/>
      <c r="Y167" s="102"/>
      <c r="Z167" s="102"/>
      <c r="AA167" s="102"/>
      <c r="AB167" s="102"/>
      <c r="AC167" s="102"/>
      <c r="AD167" s="102"/>
      <c r="AE167" s="102"/>
      <c r="AF167" s="103"/>
      <c r="AH167" s="102"/>
      <c r="AI167" s="102"/>
    </row>
    <row r="168" spans="3:35" x14ac:dyDescent="0.2">
      <c r="C168" s="99"/>
      <c r="D168" s="100"/>
      <c r="E168" s="101"/>
      <c r="F168" s="102"/>
      <c r="G168" s="102"/>
      <c r="H168" s="102"/>
      <c r="I168" s="102"/>
      <c r="J168" s="102"/>
      <c r="K168" s="102"/>
      <c r="L168" s="102"/>
      <c r="M168" s="102"/>
      <c r="N168" s="102"/>
      <c r="O168" s="102"/>
      <c r="P168" s="102"/>
      <c r="Q168" s="102"/>
      <c r="R168" s="102"/>
      <c r="S168" s="102"/>
      <c r="T168" s="102"/>
      <c r="U168" s="102"/>
      <c r="V168" s="102"/>
      <c r="W168" s="102"/>
      <c r="X168" s="102"/>
      <c r="Y168" s="102"/>
      <c r="Z168" s="102"/>
      <c r="AA168" s="102"/>
      <c r="AB168" s="102"/>
      <c r="AC168" s="102"/>
      <c r="AD168" s="102"/>
      <c r="AE168" s="102"/>
      <c r="AF168" s="103"/>
      <c r="AH168" s="102"/>
      <c r="AI168" s="102"/>
    </row>
    <row r="169" spans="3:35" x14ac:dyDescent="0.2">
      <c r="C169" s="99"/>
      <c r="D169" s="100"/>
      <c r="E169" s="101"/>
      <c r="F169" s="102"/>
      <c r="G169" s="102"/>
      <c r="H169" s="102"/>
      <c r="I169" s="102"/>
      <c r="J169" s="102"/>
      <c r="K169" s="102"/>
      <c r="L169" s="102"/>
      <c r="M169" s="102"/>
      <c r="N169" s="102"/>
      <c r="O169" s="102"/>
      <c r="P169" s="102"/>
      <c r="Q169" s="102"/>
      <c r="R169" s="102"/>
      <c r="S169" s="102"/>
      <c r="T169" s="102"/>
      <c r="U169" s="102"/>
      <c r="V169" s="102"/>
      <c r="W169" s="102"/>
      <c r="X169" s="102"/>
      <c r="Y169" s="102"/>
      <c r="Z169" s="102"/>
      <c r="AA169" s="102"/>
      <c r="AB169" s="102"/>
      <c r="AC169" s="102"/>
      <c r="AD169" s="102"/>
      <c r="AE169" s="102"/>
      <c r="AF169" s="103"/>
      <c r="AH169" s="102"/>
      <c r="AI169" s="102"/>
    </row>
    <row r="170" spans="3:35" x14ac:dyDescent="0.2">
      <c r="C170" s="99"/>
      <c r="D170" s="100"/>
      <c r="E170" s="101"/>
      <c r="F170" s="102"/>
      <c r="G170" s="102"/>
      <c r="H170" s="102"/>
      <c r="I170" s="102"/>
      <c r="J170" s="102"/>
      <c r="K170" s="102"/>
      <c r="L170" s="102"/>
      <c r="M170" s="102"/>
      <c r="N170" s="102"/>
      <c r="O170" s="102"/>
      <c r="P170" s="102"/>
      <c r="Q170" s="102"/>
      <c r="R170" s="102"/>
      <c r="S170" s="102"/>
      <c r="T170" s="102"/>
      <c r="U170" s="102"/>
      <c r="V170" s="102"/>
      <c r="W170" s="102"/>
      <c r="X170" s="102"/>
      <c r="Y170" s="102"/>
      <c r="Z170" s="102"/>
      <c r="AA170" s="102"/>
      <c r="AB170" s="102"/>
      <c r="AC170" s="102"/>
      <c r="AD170" s="102"/>
      <c r="AE170" s="102"/>
      <c r="AF170" s="103"/>
      <c r="AH170" s="102"/>
      <c r="AI170" s="102"/>
    </row>
    <row r="171" spans="3:35" x14ac:dyDescent="0.2">
      <c r="C171" s="99"/>
      <c r="D171" s="100"/>
      <c r="E171" s="101"/>
      <c r="F171" s="102"/>
      <c r="G171" s="102"/>
      <c r="H171" s="102"/>
      <c r="I171" s="102"/>
      <c r="J171" s="102"/>
      <c r="K171" s="102"/>
      <c r="L171" s="102"/>
      <c r="M171" s="102"/>
      <c r="N171" s="102"/>
      <c r="O171" s="102"/>
      <c r="P171" s="102"/>
      <c r="Q171" s="102"/>
      <c r="R171" s="102"/>
      <c r="S171" s="102"/>
      <c r="T171" s="102"/>
      <c r="U171" s="102"/>
      <c r="V171" s="102"/>
      <c r="W171" s="102"/>
      <c r="X171" s="102"/>
      <c r="Y171" s="102"/>
      <c r="Z171" s="102"/>
      <c r="AA171" s="102"/>
      <c r="AB171" s="102"/>
      <c r="AC171" s="102"/>
      <c r="AD171" s="102"/>
      <c r="AE171" s="102"/>
      <c r="AF171" s="103"/>
      <c r="AH171" s="102"/>
      <c r="AI171" s="102"/>
    </row>
    <row r="172" spans="3:35" x14ac:dyDescent="0.2">
      <c r="C172" s="99"/>
      <c r="D172" s="100"/>
      <c r="E172" s="101"/>
      <c r="F172" s="102"/>
      <c r="G172" s="102"/>
      <c r="H172" s="102"/>
      <c r="I172" s="102"/>
      <c r="J172" s="102"/>
      <c r="K172" s="102"/>
      <c r="L172" s="102"/>
      <c r="M172" s="102"/>
      <c r="N172" s="102"/>
      <c r="O172" s="102"/>
      <c r="P172" s="102"/>
      <c r="Q172" s="102"/>
      <c r="R172" s="102"/>
      <c r="S172" s="102"/>
      <c r="T172" s="102"/>
      <c r="U172" s="102"/>
      <c r="V172" s="102"/>
      <c r="W172" s="102"/>
      <c r="X172" s="102"/>
      <c r="Y172" s="102"/>
      <c r="Z172" s="102"/>
      <c r="AA172" s="102"/>
      <c r="AB172" s="102"/>
      <c r="AC172" s="102"/>
      <c r="AD172" s="102"/>
      <c r="AE172" s="102"/>
      <c r="AF172" s="103"/>
      <c r="AH172" s="102"/>
      <c r="AI172" s="102"/>
    </row>
    <row r="173" spans="3:35" x14ac:dyDescent="0.2">
      <c r="C173" s="99"/>
      <c r="D173" s="100"/>
      <c r="E173" s="101"/>
      <c r="F173" s="102"/>
      <c r="G173" s="102"/>
      <c r="H173" s="102"/>
      <c r="I173" s="102"/>
      <c r="J173" s="102"/>
      <c r="K173" s="102"/>
      <c r="L173" s="102"/>
      <c r="M173" s="102"/>
      <c r="N173" s="102"/>
      <c r="O173" s="102"/>
      <c r="P173" s="102"/>
      <c r="Q173" s="102"/>
      <c r="R173" s="102"/>
      <c r="S173" s="102"/>
      <c r="T173" s="102"/>
      <c r="U173" s="102"/>
      <c r="V173" s="102"/>
      <c r="W173" s="102"/>
      <c r="X173" s="102"/>
      <c r="Y173" s="102"/>
      <c r="Z173" s="102"/>
      <c r="AA173" s="102"/>
      <c r="AB173" s="102"/>
      <c r="AC173" s="102"/>
      <c r="AD173" s="102"/>
      <c r="AE173" s="102"/>
      <c r="AF173" s="103"/>
      <c r="AH173" s="102"/>
      <c r="AI173" s="102"/>
    </row>
    <row r="174" spans="3:35" x14ac:dyDescent="0.2">
      <c r="C174" s="99"/>
      <c r="D174" s="100"/>
      <c r="E174" s="101"/>
      <c r="F174" s="102"/>
      <c r="G174" s="102"/>
      <c r="H174" s="102"/>
      <c r="I174" s="102"/>
      <c r="J174" s="102"/>
      <c r="K174" s="102"/>
      <c r="L174" s="102"/>
      <c r="M174" s="102"/>
      <c r="N174" s="102"/>
      <c r="O174" s="102"/>
      <c r="P174" s="102"/>
      <c r="Q174" s="102"/>
      <c r="R174" s="102"/>
      <c r="S174" s="102"/>
      <c r="T174" s="102"/>
      <c r="U174" s="102"/>
      <c r="V174" s="102"/>
      <c r="W174" s="102"/>
      <c r="X174" s="102"/>
      <c r="Y174" s="102"/>
      <c r="Z174" s="102"/>
      <c r="AA174" s="102"/>
      <c r="AB174" s="102"/>
      <c r="AC174" s="102"/>
      <c r="AD174" s="102"/>
      <c r="AE174" s="102"/>
      <c r="AF174" s="103"/>
      <c r="AH174" s="102"/>
      <c r="AI174" s="102"/>
    </row>
    <row r="175" spans="3:35" x14ac:dyDescent="0.2">
      <c r="C175" s="99"/>
      <c r="D175" s="100"/>
      <c r="E175" s="101"/>
      <c r="F175" s="102"/>
      <c r="G175" s="102"/>
      <c r="H175" s="102"/>
      <c r="I175" s="102"/>
      <c r="J175" s="102"/>
      <c r="K175" s="102"/>
      <c r="L175" s="102"/>
      <c r="M175" s="102"/>
      <c r="N175" s="102"/>
      <c r="O175" s="102"/>
      <c r="P175" s="102"/>
      <c r="Q175" s="102"/>
      <c r="R175" s="102"/>
      <c r="S175" s="102"/>
      <c r="T175" s="102"/>
      <c r="U175" s="102"/>
      <c r="V175" s="102"/>
      <c r="W175" s="102"/>
      <c r="X175" s="102"/>
      <c r="Y175" s="102"/>
      <c r="Z175" s="102"/>
      <c r="AA175" s="102"/>
      <c r="AB175" s="102"/>
      <c r="AC175" s="102"/>
      <c r="AD175" s="102"/>
      <c r="AE175" s="102"/>
      <c r="AF175" s="103"/>
      <c r="AH175" s="102"/>
      <c r="AI175" s="102"/>
    </row>
    <row r="176" spans="3:35" x14ac:dyDescent="0.2">
      <c r="C176" s="99"/>
      <c r="D176" s="100"/>
      <c r="E176" s="101"/>
      <c r="F176" s="102"/>
      <c r="G176" s="102"/>
      <c r="H176" s="102"/>
      <c r="I176" s="102"/>
      <c r="J176" s="102"/>
      <c r="K176" s="102"/>
      <c r="L176" s="102"/>
      <c r="M176" s="102"/>
      <c r="N176" s="102"/>
      <c r="O176" s="102"/>
      <c r="P176" s="102"/>
      <c r="Q176" s="102"/>
      <c r="R176" s="102"/>
      <c r="S176" s="102"/>
      <c r="T176" s="102"/>
      <c r="U176" s="102"/>
      <c r="V176" s="102"/>
      <c r="W176" s="102"/>
      <c r="X176" s="102"/>
      <c r="Y176" s="102"/>
      <c r="Z176" s="102"/>
      <c r="AA176" s="102"/>
      <c r="AB176" s="102"/>
      <c r="AC176" s="102"/>
      <c r="AD176" s="102"/>
      <c r="AE176" s="102"/>
      <c r="AF176" s="103"/>
      <c r="AH176" s="102"/>
      <c r="AI176" s="102"/>
    </row>
    <row r="177" spans="3:35" x14ac:dyDescent="0.2">
      <c r="C177" s="99"/>
      <c r="D177" s="100"/>
      <c r="E177" s="101"/>
      <c r="F177" s="102"/>
      <c r="G177" s="102"/>
      <c r="H177" s="102"/>
      <c r="I177" s="102"/>
      <c r="J177" s="102"/>
      <c r="K177" s="102"/>
      <c r="L177" s="102"/>
      <c r="M177" s="102"/>
      <c r="N177" s="102"/>
      <c r="O177" s="102"/>
      <c r="P177" s="102"/>
      <c r="Q177" s="102"/>
      <c r="R177" s="102"/>
      <c r="S177" s="102"/>
      <c r="T177" s="102"/>
      <c r="U177" s="102"/>
      <c r="V177" s="102"/>
      <c r="W177" s="102"/>
      <c r="X177" s="102"/>
      <c r="Y177" s="102"/>
      <c r="Z177" s="102"/>
      <c r="AA177" s="102"/>
      <c r="AB177" s="102"/>
      <c r="AC177" s="102"/>
      <c r="AD177" s="102"/>
      <c r="AE177" s="102"/>
      <c r="AF177" s="103"/>
      <c r="AH177" s="102"/>
      <c r="AI177" s="102"/>
    </row>
    <row r="178" spans="3:35" x14ac:dyDescent="0.2">
      <c r="C178" s="99"/>
      <c r="D178" s="100"/>
      <c r="E178" s="101"/>
      <c r="F178" s="102"/>
      <c r="G178" s="102"/>
      <c r="H178" s="102"/>
      <c r="I178" s="102"/>
      <c r="J178" s="102"/>
      <c r="K178" s="102"/>
      <c r="L178" s="102"/>
      <c r="M178" s="102"/>
      <c r="N178" s="102"/>
      <c r="O178" s="102"/>
      <c r="P178" s="102"/>
      <c r="Q178" s="102"/>
      <c r="R178" s="102"/>
      <c r="S178" s="102"/>
      <c r="T178" s="102"/>
      <c r="U178" s="102"/>
      <c r="V178" s="102"/>
      <c r="W178" s="102"/>
      <c r="X178" s="102"/>
      <c r="Y178" s="102"/>
      <c r="Z178" s="102"/>
      <c r="AA178" s="102"/>
      <c r="AB178" s="102"/>
      <c r="AC178" s="102"/>
      <c r="AD178" s="102"/>
      <c r="AE178" s="102"/>
      <c r="AF178" s="103"/>
      <c r="AH178" s="102"/>
      <c r="AI178" s="102"/>
    </row>
    <row r="179" spans="3:35" x14ac:dyDescent="0.2">
      <c r="C179" s="99"/>
      <c r="D179" s="100"/>
      <c r="E179" s="101"/>
      <c r="F179" s="102"/>
      <c r="G179" s="102"/>
      <c r="H179" s="102"/>
      <c r="I179" s="102"/>
      <c r="J179" s="102"/>
      <c r="K179" s="102"/>
      <c r="L179" s="102"/>
      <c r="M179" s="102"/>
      <c r="N179" s="102"/>
      <c r="O179" s="102"/>
      <c r="P179" s="102"/>
      <c r="Q179" s="102"/>
      <c r="R179" s="102"/>
      <c r="S179" s="102"/>
      <c r="T179" s="102"/>
      <c r="U179" s="102"/>
      <c r="V179" s="102"/>
      <c r="W179" s="102"/>
      <c r="X179" s="102"/>
      <c r="Y179" s="102"/>
      <c r="Z179" s="102"/>
      <c r="AA179" s="102"/>
      <c r="AB179" s="102"/>
      <c r="AC179" s="102"/>
      <c r="AD179" s="102"/>
      <c r="AE179" s="102"/>
      <c r="AF179" s="103"/>
      <c r="AH179" s="102"/>
      <c r="AI179" s="102"/>
    </row>
    <row r="180" spans="3:35" x14ac:dyDescent="0.2">
      <c r="C180" s="99"/>
      <c r="D180" s="100"/>
      <c r="E180" s="101"/>
      <c r="F180" s="102"/>
      <c r="G180" s="102"/>
      <c r="H180" s="102"/>
      <c r="I180" s="102"/>
      <c r="J180" s="102"/>
      <c r="K180" s="102"/>
      <c r="L180" s="102"/>
      <c r="M180" s="102"/>
      <c r="N180" s="102"/>
      <c r="O180" s="102"/>
      <c r="P180" s="102"/>
      <c r="Q180" s="102"/>
      <c r="R180" s="102"/>
      <c r="S180" s="102"/>
      <c r="T180" s="102"/>
      <c r="U180" s="102"/>
      <c r="V180" s="102"/>
      <c r="W180" s="102"/>
      <c r="X180" s="102"/>
      <c r="Y180" s="102"/>
      <c r="Z180" s="102"/>
      <c r="AA180" s="102"/>
      <c r="AB180" s="102"/>
      <c r="AC180" s="102"/>
      <c r="AD180" s="102"/>
      <c r="AE180" s="102"/>
      <c r="AF180" s="103"/>
      <c r="AH180" s="102"/>
      <c r="AI180" s="102"/>
    </row>
    <row r="181" spans="3:35" x14ac:dyDescent="0.2">
      <c r="C181" s="99"/>
      <c r="D181" s="100"/>
      <c r="E181" s="101"/>
      <c r="F181" s="102"/>
      <c r="G181" s="102"/>
      <c r="H181" s="102"/>
      <c r="I181" s="102"/>
      <c r="J181" s="102"/>
      <c r="K181" s="102"/>
      <c r="L181" s="102"/>
      <c r="M181" s="102"/>
      <c r="N181" s="102"/>
      <c r="O181" s="102"/>
      <c r="P181" s="102"/>
      <c r="Q181" s="102"/>
      <c r="R181" s="102"/>
      <c r="S181" s="102"/>
      <c r="T181" s="102"/>
      <c r="U181" s="102"/>
      <c r="V181" s="102"/>
      <c r="W181" s="102"/>
      <c r="X181" s="102"/>
      <c r="Y181" s="102"/>
      <c r="Z181" s="102"/>
      <c r="AA181" s="102"/>
      <c r="AB181" s="102"/>
      <c r="AC181" s="102"/>
      <c r="AD181" s="102"/>
      <c r="AE181" s="102"/>
      <c r="AF181" s="103"/>
      <c r="AH181" s="102"/>
      <c r="AI181" s="102"/>
    </row>
    <row r="182" spans="3:35" x14ac:dyDescent="0.2">
      <c r="C182" s="99"/>
      <c r="D182" s="100"/>
      <c r="E182" s="101"/>
      <c r="F182" s="102"/>
      <c r="G182" s="102"/>
      <c r="H182" s="102"/>
      <c r="I182" s="102"/>
      <c r="J182" s="102"/>
      <c r="K182" s="102"/>
      <c r="L182" s="102"/>
      <c r="M182" s="102"/>
      <c r="N182" s="102"/>
      <c r="O182" s="102"/>
      <c r="P182" s="102"/>
      <c r="Q182" s="102"/>
      <c r="R182" s="102"/>
      <c r="S182" s="102"/>
      <c r="T182" s="102"/>
      <c r="U182" s="102"/>
      <c r="V182" s="102"/>
      <c r="W182" s="102"/>
      <c r="X182" s="102"/>
      <c r="Y182" s="102"/>
      <c r="Z182" s="102"/>
      <c r="AA182" s="102"/>
      <c r="AB182" s="102"/>
      <c r="AC182" s="102"/>
      <c r="AD182" s="102"/>
      <c r="AE182" s="102"/>
      <c r="AF182" s="103"/>
      <c r="AH182" s="102"/>
      <c r="AI182" s="102"/>
    </row>
    <row r="183" spans="3:35" x14ac:dyDescent="0.2">
      <c r="C183" s="99"/>
      <c r="D183" s="100"/>
      <c r="E183" s="101"/>
      <c r="F183" s="102"/>
      <c r="G183" s="102"/>
      <c r="H183" s="102"/>
      <c r="I183" s="102"/>
      <c r="J183" s="102"/>
      <c r="K183" s="102"/>
      <c r="L183" s="102"/>
      <c r="M183" s="102"/>
      <c r="N183" s="102"/>
      <c r="O183" s="102"/>
      <c r="P183" s="102"/>
      <c r="Q183" s="102"/>
      <c r="R183" s="102"/>
      <c r="S183" s="102"/>
      <c r="T183" s="102"/>
      <c r="U183" s="102"/>
      <c r="V183" s="102"/>
      <c r="W183" s="102"/>
      <c r="X183" s="102"/>
      <c r="Y183" s="102"/>
      <c r="Z183" s="102"/>
      <c r="AA183" s="102"/>
      <c r="AB183" s="102"/>
      <c r="AC183" s="102"/>
      <c r="AD183" s="102"/>
      <c r="AE183" s="102"/>
      <c r="AF183" s="103"/>
      <c r="AH183" s="102"/>
      <c r="AI183" s="102"/>
    </row>
    <row r="184" spans="3:35" x14ac:dyDescent="0.2">
      <c r="C184" s="99"/>
      <c r="D184" s="100"/>
      <c r="E184" s="101"/>
      <c r="F184" s="102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102"/>
      <c r="R184" s="102"/>
      <c r="S184" s="102"/>
      <c r="T184" s="102"/>
      <c r="U184" s="102"/>
      <c r="V184" s="102"/>
      <c r="W184" s="102"/>
      <c r="X184" s="102"/>
      <c r="Y184" s="102"/>
      <c r="Z184" s="102"/>
      <c r="AA184" s="102"/>
      <c r="AB184" s="102"/>
      <c r="AC184" s="102"/>
      <c r="AD184" s="102"/>
      <c r="AE184" s="102"/>
      <c r="AF184" s="103"/>
      <c r="AH184" s="102"/>
      <c r="AI184" s="102"/>
    </row>
    <row r="185" spans="3:35" x14ac:dyDescent="0.2">
      <c r="C185" s="99"/>
      <c r="D185" s="100"/>
      <c r="E185" s="101"/>
      <c r="F185" s="102"/>
      <c r="G185" s="102"/>
      <c r="H185" s="102"/>
      <c r="I185" s="102"/>
      <c r="J185" s="102"/>
      <c r="K185" s="102"/>
      <c r="L185" s="102"/>
      <c r="M185" s="102"/>
      <c r="N185" s="102"/>
      <c r="O185" s="102"/>
      <c r="P185" s="102"/>
      <c r="Q185" s="102"/>
      <c r="R185" s="102"/>
      <c r="S185" s="102"/>
      <c r="T185" s="102"/>
      <c r="U185" s="102"/>
      <c r="V185" s="102"/>
      <c r="W185" s="102"/>
      <c r="X185" s="102"/>
      <c r="Y185" s="102"/>
      <c r="Z185" s="102"/>
      <c r="AA185" s="102"/>
      <c r="AB185" s="102"/>
      <c r="AC185" s="102"/>
      <c r="AD185" s="102"/>
      <c r="AE185" s="102"/>
      <c r="AF185" s="103"/>
      <c r="AH185" s="102"/>
      <c r="AI185" s="102"/>
    </row>
    <row r="186" spans="3:35" x14ac:dyDescent="0.2">
      <c r="C186" s="99"/>
      <c r="D186" s="100"/>
      <c r="E186" s="101"/>
      <c r="F186" s="102"/>
      <c r="G186" s="102"/>
      <c r="H186" s="102"/>
      <c r="I186" s="102"/>
      <c r="J186" s="102"/>
      <c r="K186" s="102"/>
      <c r="L186" s="102"/>
      <c r="M186" s="102"/>
      <c r="N186" s="102"/>
      <c r="O186" s="102"/>
      <c r="P186" s="102"/>
      <c r="Q186" s="102"/>
      <c r="R186" s="102"/>
      <c r="S186" s="102"/>
      <c r="T186" s="102"/>
      <c r="U186" s="102"/>
      <c r="V186" s="102"/>
      <c r="W186" s="102"/>
      <c r="X186" s="102"/>
      <c r="Y186" s="102"/>
      <c r="Z186" s="102"/>
      <c r="AA186" s="102"/>
      <c r="AB186" s="102"/>
      <c r="AC186" s="102"/>
      <c r="AD186" s="102"/>
      <c r="AE186" s="102"/>
      <c r="AF186" s="103"/>
      <c r="AH186" s="102"/>
      <c r="AI186" s="102"/>
    </row>
    <row r="187" spans="3:35" x14ac:dyDescent="0.2">
      <c r="C187" s="99"/>
      <c r="D187" s="100"/>
      <c r="E187" s="101"/>
      <c r="F187" s="102"/>
      <c r="G187" s="102"/>
      <c r="H187" s="102"/>
      <c r="I187" s="102"/>
      <c r="J187" s="102"/>
      <c r="K187" s="102"/>
      <c r="L187" s="102"/>
      <c r="M187" s="102"/>
      <c r="N187" s="102"/>
      <c r="O187" s="102"/>
      <c r="P187" s="102"/>
      <c r="Q187" s="102"/>
      <c r="R187" s="102"/>
      <c r="S187" s="102"/>
      <c r="T187" s="102"/>
      <c r="U187" s="102"/>
      <c r="V187" s="102"/>
      <c r="W187" s="102"/>
      <c r="X187" s="102"/>
      <c r="Y187" s="102"/>
      <c r="Z187" s="102"/>
      <c r="AA187" s="102"/>
      <c r="AB187" s="102"/>
      <c r="AC187" s="102"/>
      <c r="AD187" s="102"/>
      <c r="AE187" s="102"/>
      <c r="AF187" s="103"/>
      <c r="AH187" s="102"/>
      <c r="AI187" s="102"/>
    </row>
    <row r="188" spans="3:35" x14ac:dyDescent="0.2">
      <c r="C188" s="99"/>
      <c r="D188" s="100"/>
      <c r="E188" s="101"/>
      <c r="F188" s="102"/>
      <c r="G188" s="102"/>
      <c r="H188" s="102"/>
      <c r="I188" s="102"/>
      <c r="J188" s="102"/>
      <c r="K188" s="102"/>
      <c r="L188" s="102"/>
      <c r="M188" s="102"/>
      <c r="N188" s="102"/>
      <c r="O188" s="102"/>
      <c r="P188" s="102"/>
      <c r="Q188" s="102"/>
      <c r="R188" s="102"/>
      <c r="S188" s="102"/>
      <c r="T188" s="102"/>
      <c r="U188" s="102"/>
      <c r="V188" s="102"/>
      <c r="W188" s="102"/>
      <c r="X188" s="102"/>
      <c r="Y188" s="102"/>
      <c r="Z188" s="102"/>
      <c r="AA188" s="102"/>
      <c r="AB188" s="102"/>
      <c r="AC188" s="102"/>
      <c r="AD188" s="102"/>
      <c r="AE188" s="102"/>
      <c r="AF188" s="103"/>
      <c r="AH188" s="102"/>
      <c r="AI188" s="102"/>
    </row>
    <row r="189" spans="3:35" x14ac:dyDescent="0.2">
      <c r="C189" s="99"/>
      <c r="D189" s="100"/>
      <c r="E189" s="101"/>
      <c r="F189" s="102"/>
      <c r="G189" s="102"/>
      <c r="H189" s="102"/>
      <c r="I189" s="102"/>
      <c r="J189" s="102"/>
      <c r="K189" s="102"/>
      <c r="L189" s="102"/>
      <c r="M189" s="102"/>
      <c r="N189" s="102"/>
      <c r="O189" s="102"/>
      <c r="P189" s="102"/>
      <c r="Q189" s="102"/>
      <c r="R189" s="102"/>
      <c r="S189" s="102"/>
      <c r="T189" s="102"/>
      <c r="U189" s="102"/>
      <c r="V189" s="102"/>
      <c r="W189" s="102"/>
      <c r="X189" s="102"/>
      <c r="Y189" s="102"/>
      <c r="Z189" s="102"/>
      <c r="AA189" s="102"/>
      <c r="AB189" s="102"/>
      <c r="AC189" s="102"/>
      <c r="AD189" s="102"/>
      <c r="AE189" s="102"/>
      <c r="AF189" s="103"/>
      <c r="AH189" s="102"/>
      <c r="AI189" s="102"/>
    </row>
    <row r="190" spans="3:35" x14ac:dyDescent="0.2">
      <c r="C190" s="99"/>
      <c r="D190" s="100"/>
      <c r="E190" s="101"/>
      <c r="F190" s="102"/>
      <c r="G190" s="102"/>
      <c r="H190" s="102"/>
      <c r="I190" s="102"/>
      <c r="J190" s="102"/>
      <c r="K190" s="102"/>
      <c r="L190" s="102"/>
      <c r="M190" s="102"/>
      <c r="N190" s="102"/>
      <c r="O190" s="102"/>
      <c r="P190" s="102"/>
      <c r="Q190" s="102"/>
      <c r="R190" s="102"/>
      <c r="S190" s="102"/>
      <c r="T190" s="102"/>
      <c r="U190" s="102"/>
      <c r="V190" s="102"/>
      <c r="W190" s="102"/>
      <c r="X190" s="102"/>
      <c r="Y190" s="102"/>
      <c r="Z190" s="102"/>
      <c r="AA190" s="102"/>
      <c r="AB190" s="102"/>
      <c r="AC190" s="102"/>
      <c r="AD190" s="102"/>
      <c r="AE190" s="102"/>
      <c r="AF190" s="103"/>
      <c r="AH190" s="102"/>
      <c r="AI190" s="102"/>
    </row>
    <row r="191" spans="3:35" x14ac:dyDescent="0.2">
      <c r="C191" s="99"/>
      <c r="D191" s="100"/>
      <c r="E191" s="101"/>
      <c r="F191" s="102"/>
      <c r="G191" s="102"/>
      <c r="H191" s="102"/>
      <c r="I191" s="102"/>
      <c r="J191" s="102"/>
      <c r="K191" s="102"/>
      <c r="L191" s="102"/>
      <c r="M191" s="102"/>
      <c r="N191" s="102"/>
      <c r="O191" s="102"/>
      <c r="P191" s="102"/>
      <c r="Q191" s="102"/>
      <c r="R191" s="102"/>
      <c r="S191" s="102"/>
      <c r="T191" s="102"/>
      <c r="U191" s="102"/>
      <c r="V191" s="102"/>
      <c r="W191" s="102"/>
      <c r="X191" s="102"/>
      <c r="Y191" s="102"/>
      <c r="Z191" s="102"/>
      <c r="AA191" s="102"/>
      <c r="AB191" s="102"/>
      <c r="AC191" s="102"/>
      <c r="AD191" s="102"/>
      <c r="AE191" s="102"/>
      <c r="AF191" s="103"/>
      <c r="AH191" s="102"/>
      <c r="AI191" s="102"/>
    </row>
    <row r="192" spans="3:35" x14ac:dyDescent="0.2">
      <c r="C192" s="99"/>
      <c r="D192" s="100"/>
      <c r="E192" s="101"/>
      <c r="F192" s="102"/>
      <c r="G192" s="102"/>
      <c r="H192" s="102"/>
      <c r="I192" s="102"/>
      <c r="J192" s="102"/>
      <c r="K192" s="102"/>
      <c r="L192" s="102"/>
      <c r="M192" s="102"/>
      <c r="N192" s="102"/>
      <c r="O192" s="102"/>
      <c r="P192" s="102"/>
      <c r="Q192" s="102"/>
      <c r="R192" s="102"/>
      <c r="S192" s="102"/>
      <c r="T192" s="102"/>
      <c r="U192" s="102"/>
      <c r="V192" s="102"/>
      <c r="W192" s="102"/>
      <c r="X192" s="102"/>
      <c r="Y192" s="102"/>
      <c r="Z192" s="102"/>
      <c r="AA192" s="102"/>
      <c r="AB192" s="102"/>
      <c r="AC192" s="102"/>
      <c r="AD192" s="102"/>
      <c r="AE192" s="102"/>
      <c r="AF192" s="103"/>
      <c r="AH192" s="102"/>
      <c r="AI192" s="102"/>
    </row>
    <row r="193" spans="3:35" x14ac:dyDescent="0.2">
      <c r="C193" s="99"/>
      <c r="D193" s="100"/>
      <c r="E193" s="101"/>
      <c r="F193" s="102"/>
      <c r="G193" s="102"/>
      <c r="H193" s="102"/>
      <c r="I193" s="102"/>
      <c r="J193" s="102"/>
      <c r="K193" s="102"/>
      <c r="L193" s="102"/>
      <c r="M193" s="102"/>
      <c r="N193" s="102"/>
      <c r="O193" s="102"/>
      <c r="P193" s="102"/>
      <c r="Q193" s="102"/>
      <c r="R193" s="102"/>
      <c r="S193" s="102"/>
      <c r="T193" s="102"/>
      <c r="U193" s="102"/>
      <c r="V193" s="102"/>
      <c r="W193" s="102"/>
      <c r="X193" s="102"/>
      <c r="Y193" s="102"/>
      <c r="Z193" s="102"/>
      <c r="AA193" s="102"/>
      <c r="AB193" s="102"/>
      <c r="AC193" s="102"/>
      <c r="AD193" s="102"/>
      <c r="AE193" s="102"/>
      <c r="AF193" s="103"/>
      <c r="AH193" s="102"/>
      <c r="AI193" s="102"/>
    </row>
    <row r="194" spans="3:35" x14ac:dyDescent="0.2">
      <c r="C194" s="99"/>
      <c r="D194" s="100"/>
      <c r="E194" s="101"/>
      <c r="F194" s="102"/>
      <c r="G194" s="102"/>
      <c r="H194" s="102"/>
      <c r="I194" s="102"/>
      <c r="J194" s="102"/>
      <c r="K194" s="102"/>
      <c r="L194" s="102"/>
      <c r="M194" s="102"/>
      <c r="N194" s="102"/>
      <c r="O194" s="102"/>
      <c r="P194" s="102"/>
      <c r="Q194" s="102"/>
      <c r="R194" s="102"/>
      <c r="S194" s="102"/>
      <c r="T194" s="102"/>
      <c r="U194" s="102"/>
      <c r="V194" s="102"/>
      <c r="W194" s="102"/>
      <c r="X194" s="102"/>
      <c r="Y194" s="102"/>
      <c r="Z194" s="102"/>
      <c r="AA194" s="102"/>
      <c r="AB194" s="102"/>
      <c r="AC194" s="102"/>
      <c r="AD194" s="102"/>
      <c r="AE194" s="102"/>
      <c r="AF194" s="103"/>
      <c r="AH194" s="102"/>
      <c r="AI194" s="102"/>
    </row>
    <row r="195" spans="3:35" x14ac:dyDescent="0.2">
      <c r="C195" s="99"/>
      <c r="D195" s="100"/>
      <c r="E195" s="101"/>
      <c r="F195" s="102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102"/>
      <c r="S195" s="102"/>
      <c r="T195" s="102"/>
      <c r="U195" s="102"/>
      <c r="V195" s="102"/>
      <c r="W195" s="102"/>
      <c r="X195" s="102"/>
      <c r="Y195" s="102"/>
      <c r="Z195" s="102"/>
      <c r="AA195" s="102"/>
      <c r="AB195" s="102"/>
      <c r="AC195" s="102"/>
      <c r="AD195" s="102"/>
      <c r="AE195" s="102"/>
      <c r="AF195" s="103"/>
      <c r="AH195" s="102"/>
      <c r="AI195" s="102"/>
    </row>
    <row r="196" spans="3:35" x14ac:dyDescent="0.2">
      <c r="C196" s="99"/>
      <c r="D196" s="100"/>
      <c r="E196" s="101"/>
      <c r="F196" s="102"/>
      <c r="G196" s="102"/>
      <c r="H196" s="102"/>
      <c r="I196" s="102"/>
      <c r="J196" s="102"/>
      <c r="K196" s="102"/>
      <c r="L196" s="102"/>
      <c r="M196" s="102"/>
      <c r="N196" s="102"/>
      <c r="O196" s="102"/>
      <c r="P196" s="102"/>
      <c r="Q196" s="102"/>
      <c r="R196" s="102"/>
      <c r="S196" s="102"/>
      <c r="T196" s="102"/>
      <c r="U196" s="102"/>
      <c r="V196" s="102"/>
      <c r="W196" s="102"/>
      <c r="X196" s="102"/>
      <c r="Y196" s="102"/>
      <c r="Z196" s="102"/>
      <c r="AA196" s="102"/>
      <c r="AB196" s="102"/>
      <c r="AC196" s="102"/>
      <c r="AD196" s="102"/>
      <c r="AE196" s="102"/>
      <c r="AF196" s="103"/>
      <c r="AH196" s="102"/>
      <c r="AI196" s="102"/>
    </row>
    <row r="197" spans="3:35" x14ac:dyDescent="0.2">
      <c r="C197" s="99"/>
      <c r="D197" s="100"/>
      <c r="E197" s="101"/>
      <c r="F197" s="102"/>
      <c r="G197" s="102"/>
      <c r="H197" s="102"/>
      <c r="I197" s="102"/>
      <c r="J197" s="102"/>
      <c r="K197" s="102"/>
      <c r="L197" s="102"/>
      <c r="M197" s="102"/>
      <c r="N197" s="102"/>
      <c r="O197" s="102"/>
      <c r="P197" s="102"/>
      <c r="Q197" s="102"/>
      <c r="R197" s="102"/>
      <c r="S197" s="102"/>
      <c r="T197" s="102"/>
      <c r="U197" s="102"/>
      <c r="V197" s="102"/>
      <c r="W197" s="102"/>
      <c r="X197" s="102"/>
      <c r="Y197" s="102"/>
      <c r="Z197" s="102"/>
      <c r="AA197" s="102"/>
      <c r="AB197" s="102"/>
      <c r="AC197" s="102"/>
      <c r="AD197" s="102"/>
      <c r="AE197" s="102"/>
      <c r="AF197" s="103"/>
      <c r="AH197" s="102"/>
      <c r="AI197" s="102"/>
    </row>
    <row r="198" spans="3:35" x14ac:dyDescent="0.2">
      <c r="C198" s="99"/>
      <c r="D198" s="100"/>
      <c r="E198" s="101"/>
      <c r="F198" s="102"/>
      <c r="G198" s="102"/>
      <c r="H198" s="102"/>
      <c r="I198" s="102"/>
      <c r="J198" s="102"/>
      <c r="K198" s="102"/>
      <c r="L198" s="102"/>
      <c r="M198" s="102"/>
      <c r="N198" s="102"/>
      <c r="O198" s="102"/>
      <c r="P198" s="102"/>
      <c r="Q198" s="102"/>
      <c r="R198" s="102"/>
      <c r="S198" s="102"/>
      <c r="T198" s="102"/>
      <c r="U198" s="102"/>
      <c r="V198" s="102"/>
      <c r="W198" s="102"/>
      <c r="X198" s="102"/>
      <c r="Y198" s="102"/>
      <c r="Z198" s="102"/>
      <c r="AA198" s="102"/>
      <c r="AB198" s="102"/>
      <c r="AC198" s="102"/>
      <c r="AD198" s="102"/>
      <c r="AE198" s="102"/>
      <c r="AF198" s="103"/>
      <c r="AH198" s="102"/>
      <c r="AI198" s="102"/>
    </row>
    <row r="199" spans="3:35" x14ac:dyDescent="0.2">
      <c r="C199" s="99"/>
      <c r="D199" s="100"/>
      <c r="E199" s="101"/>
      <c r="F199" s="102"/>
      <c r="G199" s="102"/>
      <c r="H199" s="102"/>
      <c r="I199" s="102"/>
      <c r="J199" s="102"/>
      <c r="K199" s="102"/>
      <c r="L199" s="102"/>
      <c r="M199" s="102"/>
      <c r="N199" s="102"/>
      <c r="O199" s="102"/>
      <c r="P199" s="102"/>
      <c r="Q199" s="102"/>
      <c r="R199" s="102"/>
      <c r="S199" s="102"/>
      <c r="T199" s="102"/>
      <c r="U199" s="102"/>
      <c r="V199" s="102"/>
      <c r="W199" s="102"/>
      <c r="X199" s="102"/>
      <c r="Y199" s="102"/>
      <c r="Z199" s="102"/>
      <c r="AA199" s="102"/>
      <c r="AB199" s="102"/>
      <c r="AC199" s="102"/>
      <c r="AD199" s="102"/>
      <c r="AE199" s="102"/>
      <c r="AF199" s="103"/>
      <c r="AH199" s="102"/>
      <c r="AI199" s="102"/>
    </row>
    <row r="200" spans="3:35" x14ac:dyDescent="0.2">
      <c r="C200" s="99"/>
      <c r="D200" s="100"/>
      <c r="E200" s="101"/>
      <c r="F200" s="102"/>
      <c r="G200" s="102"/>
      <c r="H200" s="102"/>
      <c r="I200" s="102"/>
      <c r="J200" s="102"/>
      <c r="K200" s="102"/>
      <c r="L200" s="102"/>
      <c r="M200" s="102"/>
      <c r="N200" s="102"/>
      <c r="O200" s="102"/>
      <c r="P200" s="102"/>
      <c r="Q200" s="102"/>
      <c r="R200" s="102"/>
      <c r="S200" s="102"/>
      <c r="T200" s="102"/>
      <c r="U200" s="102"/>
      <c r="V200" s="102"/>
      <c r="W200" s="102"/>
      <c r="X200" s="102"/>
      <c r="Y200" s="102"/>
      <c r="Z200" s="102"/>
      <c r="AA200" s="102"/>
      <c r="AB200" s="102"/>
      <c r="AC200" s="102"/>
      <c r="AD200" s="102"/>
      <c r="AE200" s="102"/>
      <c r="AF200" s="103"/>
      <c r="AH200" s="102"/>
      <c r="AI200" s="102"/>
    </row>
    <row r="201" spans="3:35" x14ac:dyDescent="0.2">
      <c r="C201" s="99"/>
      <c r="D201" s="100"/>
      <c r="E201" s="101"/>
      <c r="F201" s="102"/>
      <c r="G201" s="102"/>
      <c r="H201" s="102"/>
      <c r="I201" s="102"/>
      <c r="J201" s="102"/>
      <c r="K201" s="102"/>
      <c r="L201" s="102"/>
      <c r="M201" s="102"/>
      <c r="N201" s="102"/>
      <c r="O201" s="102"/>
      <c r="P201" s="102"/>
      <c r="Q201" s="102"/>
      <c r="R201" s="102"/>
      <c r="S201" s="102"/>
      <c r="T201" s="102"/>
      <c r="U201" s="102"/>
      <c r="V201" s="102"/>
      <c r="W201" s="102"/>
      <c r="X201" s="102"/>
      <c r="Y201" s="102"/>
      <c r="Z201" s="102"/>
      <c r="AA201" s="102"/>
      <c r="AB201" s="102"/>
      <c r="AC201" s="102"/>
      <c r="AD201" s="102"/>
      <c r="AE201" s="102"/>
      <c r="AF201" s="103"/>
      <c r="AH201" s="102"/>
      <c r="AI201" s="102"/>
    </row>
    <row r="202" spans="3:35" x14ac:dyDescent="0.2">
      <c r="C202" s="99"/>
      <c r="D202" s="100"/>
      <c r="E202" s="101"/>
      <c r="F202" s="102"/>
      <c r="G202" s="102"/>
      <c r="H202" s="102"/>
      <c r="I202" s="102"/>
      <c r="J202" s="102"/>
      <c r="K202" s="102"/>
      <c r="L202" s="102"/>
      <c r="M202" s="102"/>
      <c r="N202" s="102"/>
      <c r="O202" s="102"/>
      <c r="P202" s="102"/>
      <c r="Q202" s="102"/>
      <c r="R202" s="102"/>
      <c r="S202" s="102"/>
      <c r="T202" s="102"/>
      <c r="U202" s="102"/>
      <c r="V202" s="102"/>
      <c r="W202" s="102"/>
      <c r="X202" s="102"/>
      <c r="Y202" s="102"/>
      <c r="Z202" s="102"/>
      <c r="AA202" s="102"/>
      <c r="AB202" s="102"/>
      <c r="AC202" s="102"/>
      <c r="AD202" s="102"/>
      <c r="AE202" s="102"/>
      <c r="AF202" s="103"/>
      <c r="AH202" s="102"/>
      <c r="AI202" s="102"/>
    </row>
    <row r="203" spans="3:35" x14ac:dyDescent="0.2">
      <c r="C203" s="99"/>
      <c r="D203" s="100"/>
      <c r="E203" s="101"/>
      <c r="F203" s="102"/>
      <c r="G203" s="102"/>
      <c r="H203" s="102"/>
      <c r="I203" s="102"/>
      <c r="J203" s="102"/>
      <c r="K203" s="102"/>
      <c r="L203" s="102"/>
      <c r="M203" s="102"/>
      <c r="N203" s="102"/>
      <c r="O203" s="102"/>
      <c r="P203" s="102"/>
      <c r="Q203" s="102"/>
      <c r="R203" s="102"/>
      <c r="S203" s="102"/>
      <c r="T203" s="102"/>
      <c r="U203" s="102"/>
      <c r="V203" s="102"/>
      <c r="W203" s="102"/>
      <c r="X203" s="102"/>
      <c r="Y203" s="102"/>
      <c r="Z203" s="102"/>
      <c r="AA203" s="102"/>
      <c r="AB203" s="102"/>
      <c r="AC203" s="102"/>
      <c r="AD203" s="102"/>
      <c r="AE203" s="102"/>
      <c r="AF203" s="103"/>
      <c r="AH203" s="102"/>
      <c r="AI203" s="102"/>
    </row>
    <row r="204" spans="3:35" x14ac:dyDescent="0.2">
      <c r="C204" s="99"/>
      <c r="D204" s="100"/>
      <c r="E204" s="101"/>
      <c r="F204" s="102"/>
      <c r="G204" s="102"/>
      <c r="H204" s="102"/>
      <c r="I204" s="102"/>
      <c r="J204" s="102"/>
      <c r="K204" s="102"/>
      <c r="L204" s="102"/>
      <c r="M204" s="102"/>
      <c r="N204" s="102"/>
      <c r="O204" s="102"/>
      <c r="P204" s="102"/>
      <c r="Q204" s="102"/>
      <c r="R204" s="102"/>
      <c r="S204" s="102"/>
      <c r="T204" s="102"/>
      <c r="U204" s="102"/>
      <c r="V204" s="102"/>
      <c r="W204" s="102"/>
      <c r="X204" s="102"/>
      <c r="Y204" s="102"/>
      <c r="Z204" s="102"/>
      <c r="AA204" s="102"/>
      <c r="AB204" s="102"/>
      <c r="AC204" s="102"/>
      <c r="AD204" s="102"/>
      <c r="AE204" s="102"/>
      <c r="AF204" s="103"/>
      <c r="AH204" s="102"/>
      <c r="AI204" s="102"/>
    </row>
    <row r="205" spans="3:35" x14ac:dyDescent="0.2">
      <c r="C205" s="99"/>
      <c r="D205" s="100"/>
      <c r="E205" s="101"/>
      <c r="F205" s="102"/>
      <c r="G205" s="102"/>
      <c r="H205" s="102"/>
      <c r="I205" s="102"/>
      <c r="J205" s="102"/>
      <c r="K205" s="102"/>
      <c r="L205" s="102"/>
      <c r="M205" s="102"/>
      <c r="N205" s="102"/>
      <c r="O205" s="102"/>
      <c r="P205" s="102"/>
      <c r="Q205" s="102"/>
      <c r="R205" s="102"/>
      <c r="S205" s="102"/>
      <c r="T205" s="102"/>
      <c r="U205" s="102"/>
      <c r="V205" s="102"/>
      <c r="W205" s="102"/>
      <c r="X205" s="102"/>
      <c r="Y205" s="102"/>
      <c r="Z205" s="102"/>
      <c r="AA205" s="102"/>
      <c r="AB205" s="102"/>
      <c r="AC205" s="102"/>
      <c r="AD205" s="102"/>
      <c r="AE205" s="102"/>
      <c r="AF205" s="103"/>
      <c r="AH205" s="102"/>
      <c r="AI205" s="102"/>
    </row>
    <row r="206" spans="3:35" x14ac:dyDescent="0.2">
      <c r="C206" s="99"/>
      <c r="D206" s="100"/>
      <c r="E206" s="101"/>
      <c r="F206" s="102"/>
      <c r="G206" s="102"/>
      <c r="H206" s="102"/>
      <c r="I206" s="102"/>
      <c r="J206" s="102"/>
      <c r="K206" s="102"/>
      <c r="L206" s="102"/>
      <c r="M206" s="102"/>
      <c r="N206" s="102"/>
      <c r="O206" s="102"/>
      <c r="P206" s="102"/>
      <c r="Q206" s="102"/>
      <c r="R206" s="102"/>
      <c r="S206" s="102"/>
      <c r="T206" s="102"/>
      <c r="U206" s="102"/>
      <c r="V206" s="102"/>
      <c r="W206" s="102"/>
      <c r="X206" s="102"/>
      <c r="Y206" s="102"/>
      <c r="Z206" s="102"/>
      <c r="AA206" s="102"/>
      <c r="AB206" s="102"/>
      <c r="AC206" s="102"/>
      <c r="AD206" s="102"/>
      <c r="AE206" s="102"/>
      <c r="AF206" s="103"/>
      <c r="AH206" s="102"/>
      <c r="AI206" s="102"/>
    </row>
    <row r="207" spans="3:35" x14ac:dyDescent="0.2">
      <c r="C207" s="99"/>
      <c r="D207" s="100"/>
      <c r="E207" s="101"/>
      <c r="F207" s="102"/>
      <c r="G207" s="102"/>
      <c r="H207" s="102"/>
      <c r="I207" s="102"/>
      <c r="J207" s="102"/>
      <c r="K207" s="102"/>
      <c r="L207" s="102"/>
      <c r="M207" s="102"/>
      <c r="N207" s="102"/>
      <c r="O207" s="102"/>
      <c r="P207" s="102"/>
      <c r="Q207" s="102"/>
      <c r="R207" s="102"/>
      <c r="S207" s="102"/>
      <c r="T207" s="102"/>
      <c r="U207" s="102"/>
      <c r="V207" s="102"/>
      <c r="W207" s="102"/>
      <c r="X207" s="102"/>
      <c r="Y207" s="102"/>
      <c r="Z207" s="102"/>
      <c r="AA207" s="102"/>
      <c r="AB207" s="102"/>
      <c r="AC207" s="102"/>
      <c r="AD207" s="102"/>
      <c r="AE207" s="102"/>
      <c r="AF207" s="103"/>
      <c r="AH207" s="102"/>
      <c r="AI207" s="102"/>
    </row>
    <row r="208" spans="3:35" x14ac:dyDescent="0.2">
      <c r="C208" s="99"/>
      <c r="D208" s="100"/>
      <c r="E208" s="101"/>
      <c r="F208" s="102"/>
      <c r="G208" s="102"/>
      <c r="H208" s="102"/>
      <c r="I208" s="102"/>
      <c r="J208" s="102"/>
      <c r="K208" s="102"/>
      <c r="L208" s="102"/>
      <c r="M208" s="102"/>
      <c r="N208" s="102"/>
      <c r="O208" s="102"/>
      <c r="P208" s="102"/>
      <c r="Q208" s="102"/>
      <c r="R208" s="102"/>
      <c r="S208" s="102"/>
      <c r="T208" s="102"/>
      <c r="U208" s="102"/>
      <c r="V208" s="102"/>
      <c r="W208" s="102"/>
      <c r="X208" s="102"/>
      <c r="Y208" s="102"/>
      <c r="Z208" s="102"/>
      <c r="AA208" s="102"/>
      <c r="AB208" s="102"/>
      <c r="AC208" s="102"/>
      <c r="AD208" s="102"/>
      <c r="AE208" s="102"/>
      <c r="AF208" s="103"/>
      <c r="AH208" s="102"/>
      <c r="AI208" s="102"/>
    </row>
    <row r="209" spans="3:35" x14ac:dyDescent="0.2">
      <c r="C209" s="99"/>
      <c r="D209" s="100"/>
      <c r="E209" s="101"/>
      <c r="F209" s="102"/>
      <c r="G209" s="102"/>
      <c r="H209" s="102"/>
      <c r="I209" s="102"/>
      <c r="J209" s="102"/>
      <c r="K209" s="102"/>
      <c r="L209" s="102"/>
      <c r="M209" s="102"/>
      <c r="N209" s="102"/>
      <c r="O209" s="102"/>
      <c r="P209" s="102"/>
      <c r="Q209" s="102"/>
      <c r="R209" s="102"/>
      <c r="S209" s="102"/>
      <c r="T209" s="102"/>
      <c r="U209" s="102"/>
      <c r="V209" s="102"/>
      <c r="W209" s="102"/>
      <c r="X209" s="102"/>
      <c r="Y209" s="102"/>
      <c r="Z209" s="102"/>
      <c r="AA209" s="102"/>
      <c r="AB209" s="102"/>
      <c r="AC209" s="102"/>
      <c r="AD209" s="102"/>
      <c r="AE209" s="102"/>
      <c r="AF209" s="103"/>
      <c r="AH209" s="102"/>
      <c r="AI209" s="102"/>
    </row>
    <row r="210" spans="3:35" x14ac:dyDescent="0.2">
      <c r="C210" s="99"/>
      <c r="D210" s="100"/>
      <c r="E210" s="101"/>
      <c r="F210" s="102"/>
      <c r="G210" s="102"/>
      <c r="H210" s="102"/>
      <c r="I210" s="102"/>
      <c r="J210" s="102"/>
      <c r="K210" s="102"/>
      <c r="L210" s="102"/>
      <c r="M210" s="102"/>
      <c r="N210" s="102"/>
      <c r="O210" s="102"/>
      <c r="P210" s="102"/>
      <c r="Q210" s="102"/>
      <c r="R210" s="102"/>
      <c r="S210" s="102"/>
      <c r="T210" s="102"/>
      <c r="U210" s="102"/>
      <c r="V210" s="102"/>
      <c r="W210" s="102"/>
      <c r="X210" s="102"/>
      <c r="Y210" s="102"/>
      <c r="Z210" s="102"/>
      <c r="AA210" s="102"/>
      <c r="AB210" s="102"/>
      <c r="AC210" s="102"/>
      <c r="AD210" s="102"/>
      <c r="AE210" s="102"/>
      <c r="AF210" s="103"/>
      <c r="AH210" s="102"/>
      <c r="AI210" s="102"/>
    </row>
    <row r="211" spans="3:35" x14ac:dyDescent="0.2">
      <c r="C211" s="99"/>
      <c r="D211" s="100"/>
      <c r="E211" s="101"/>
      <c r="F211" s="102"/>
      <c r="G211" s="102"/>
      <c r="H211" s="102"/>
      <c r="I211" s="102"/>
      <c r="J211" s="102"/>
      <c r="K211" s="102"/>
      <c r="L211" s="102"/>
      <c r="M211" s="102"/>
      <c r="N211" s="102"/>
      <c r="O211" s="102"/>
      <c r="P211" s="102"/>
      <c r="Q211" s="102"/>
      <c r="R211" s="102"/>
      <c r="S211" s="102"/>
      <c r="T211" s="102"/>
      <c r="U211" s="102"/>
      <c r="V211" s="102"/>
      <c r="W211" s="102"/>
      <c r="X211" s="102"/>
      <c r="Y211" s="102"/>
      <c r="Z211" s="102"/>
      <c r="AA211" s="102"/>
      <c r="AB211" s="102"/>
      <c r="AC211" s="102"/>
      <c r="AD211" s="102"/>
      <c r="AE211" s="102"/>
      <c r="AF211" s="103"/>
      <c r="AH211" s="102"/>
      <c r="AI211" s="102"/>
    </row>
    <row r="212" spans="3:35" x14ac:dyDescent="0.2">
      <c r="C212" s="99"/>
      <c r="D212" s="100"/>
      <c r="E212" s="101"/>
      <c r="F212" s="102"/>
      <c r="G212" s="102"/>
      <c r="H212" s="102"/>
      <c r="I212" s="102"/>
      <c r="J212" s="102"/>
      <c r="K212" s="102"/>
      <c r="L212" s="102"/>
      <c r="M212" s="102"/>
      <c r="N212" s="102"/>
      <c r="O212" s="102"/>
      <c r="P212" s="102"/>
      <c r="Q212" s="102"/>
      <c r="R212" s="102"/>
      <c r="S212" s="102"/>
      <c r="T212" s="102"/>
      <c r="U212" s="102"/>
      <c r="V212" s="102"/>
      <c r="W212" s="102"/>
      <c r="X212" s="102"/>
      <c r="Y212" s="102"/>
      <c r="Z212" s="102"/>
      <c r="AA212" s="102"/>
      <c r="AB212" s="102"/>
      <c r="AC212" s="102"/>
      <c r="AD212" s="102"/>
      <c r="AE212" s="102"/>
      <c r="AF212" s="103"/>
      <c r="AH212" s="102"/>
      <c r="AI212" s="102"/>
    </row>
    <row r="213" spans="3:35" x14ac:dyDescent="0.2">
      <c r="C213" s="99"/>
      <c r="D213" s="100"/>
      <c r="E213" s="101"/>
      <c r="F213" s="102"/>
      <c r="G213" s="102"/>
      <c r="H213" s="102"/>
      <c r="I213" s="102"/>
      <c r="J213" s="102"/>
      <c r="K213" s="102"/>
      <c r="L213" s="102"/>
      <c r="M213" s="102"/>
      <c r="N213" s="102"/>
      <c r="O213" s="102"/>
      <c r="P213" s="102"/>
      <c r="Q213" s="102"/>
      <c r="R213" s="102"/>
      <c r="S213" s="102"/>
      <c r="T213" s="102"/>
      <c r="U213" s="102"/>
      <c r="V213" s="102"/>
      <c r="W213" s="102"/>
      <c r="X213" s="102"/>
      <c r="Y213" s="102"/>
      <c r="Z213" s="102"/>
      <c r="AA213" s="102"/>
      <c r="AB213" s="102"/>
      <c r="AC213" s="102"/>
      <c r="AD213" s="102"/>
      <c r="AE213" s="102"/>
      <c r="AF213" s="103"/>
      <c r="AH213" s="102"/>
      <c r="AI213" s="102"/>
    </row>
    <row r="214" spans="3:35" x14ac:dyDescent="0.2">
      <c r="C214" s="99"/>
      <c r="D214" s="100"/>
      <c r="E214" s="101"/>
      <c r="F214" s="102"/>
      <c r="G214" s="102"/>
      <c r="H214" s="102"/>
      <c r="I214" s="102"/>
      <c r="J214" s="102"/>
      <c r="K214" s="102"/>
      <c r="L214" s="102"/>
      <c r="M214" s="102"/>
      <c r="N214" s="102"/>
      <c r="O214" s="102"/>
      <c r="P214" s="102"/>
      <c r="Q214" s="102"/>
      <c r="R214" s="102"/>
      <c r="S214" s="102"/>
      <c r="T214" s="102"/>
      <c r="U214" s="102"/>
      <c r="V214" s="102"/>
      <c r="W214" s="102"/>
      <c r="X214" s="102"/>
      <c r="Y214" s="102"/>
      <c r="Z214" s="102"/>
      <c r="AA214" s="102"/>
      <c r="AB214" s="102"/>
      <c r="AC214" s="102"/>
      <c r="AD214" s="102"/>
      <c r="AE214" s="102"/>
      <c r="AF214" s="103"/>
      <c r="AH214" s="102"/>
      <c r="AI214" s="102"/>
    </row>
    <row r="215" spans="3:35" x14ac:dyDescent="0.2">
      <c r="C215" s="99"/>
      <c r="D215" s="100"/>
      <c r="E215" s="101"/>
      <c r="F215" s="102"/>
      <c r="G215" s="102"/>
      <c r="H215" s="102"/>
      <c r="I215" s="102"/>
      <c r="J215" s="102"/>
      <c r="K215" s="102"/>
      <c r="L215" s="102"/>
      <c r="M215" s="102"/>
      <c r="N215" s="102"/>
      <c r="O215" s="102"/>
      <c r="P215" s="102"/>
      <c r="Q215" s="102"/>
      <c r="R215" s="102"/>
      <c r="S215" s="102"/>
      <c r="T215" s="102"/>
      <c r="U215" s="102"/>
      <c r="V215" s="102"/>
      <c r="W215" s="102"/>
      <c r="X215" s="102"/>
      <c r="Y215" s="102"/>
      <c r="Z215" s="102"/>
      <c r="AA215" s="102"/>
      <c r="AB215" s="102"/>
      <c r="AC215" s="102"/>
      <c r="AD215" s="102"/>
      <c r="AE215" s="102"/>
      <c r="AF215" s="103"/>
      <c r="AH215" s="102"/>
      <c r="AI215" s="102"/>
    </row>
    <row r="216" spans="3:35" x14ac:dyDescent="0.2">
      <c r="C216" s="99"/>
      <c r="D216" s="100"/>
      <c r="E216" s="101"/>
      <c r="F216" s="102"/>
      <c r="G216" s="102"/>
      <c r="H216" s="102"/>
      <c r="I216" s="102"/>
      <c r="J216" s="102"/>
      <c r="K216" s="102"/>
      <c r="L216" s="102"/>
      <c r="M216" s="102"/>
      <c r="N216" s="102"/>
      <c r="O216" s="102"/>
      <c r="P216" s="102"/>
      <c r="Q216" s="102"/>
      <c r="R216" s="102"/>
      <c r="S216" s="102"/>
      <c r="T216" s="102"/>
      <c r="U216" s="102"/>
      <c r="V216" s="102"/>
      <c r="W216" s="102"/>
      <c r="X216" s="102"/>
      <c r="Y216" s="102"/>
      <c r="Z216" s="102"/>
      <c r="AA216" s="102"/>
      <c r="AB216" s="102"/>
      <c r="AC216" s="102"/>
      <c r="AD216" s="102"/>
      <c r="AE216" s="102"/>
      <c r="AF216" s="103"/>
      <c r="AH216" s="102"/>
      <c r="AI216" s="102"/>
    </row>
    <row r="217" spans="3:35" x14ac:dyDescent="0.2">
      <c r="C217" s="99"/>
      <c r="D217" s="100"/>
      <c r="E217" s="101"/>
      <c r="F217" s="102"/>
      <c r="G217" s="102"/>
      <c r="H217" s="102"/>
      <c r="I217" s="102"/>
      <c r="J217" s="102"/>
      <c r="K217" s="102"/>
      <c r="L217" s="102"/>
      <c r="M217" s="102"/>
      <c r="N217" s="102"/>
      <c r="O217" s="102"/>
      <c r="P217" s="102"/>
      <c r="Q217" s="102"/>
      <c r="R217" s="102"/>
      <c r="S217" s="102"/>
      <c r="T217" s="102"/>
      <c r="U217" s="102"/>
      <c r="V217" s="102"/>
      <c r="W217" s="102"/>
      <c r="X217" s="102"/>
      <c r="Y217" s="102"/>
      <c r="Z217" s="102"/>
      <c r="AA217" s="102"/>
      <c r="AB217" s="102"/>
      <c r="AC217" s="102"/>
      <c r="AD217" s="102"/>
      <c r="AE217" s="102"/>
      <c r="AF217" s="103"/>
      <c r="AH217" s="102"/>
      <c r="AI217" s="102"/>
    </row>
    <row r="218" spans="3:35" x14ac:dyDescent="0.2">
      <c r="C218" s="99"/>
      <c r="D218" s="100"/>
      <c r="E218" s="101"/>
      <c r="F218" s="102"/>
      <c r="G218" s="102"/>
      <c r="H218" s="102"/>
      <c r="I218" s="102"/>
      <c r="J218" s="102"/>
      <c r="K218" s="102"/>
      <c r="L218" s="102"/>
      <c r="M218" s="102"/>
      <c r="N218" s="102"/>
      <c r="O218" s="102"/>
      <c r="P218" s="102"/>
      <c r="Q218" s="102"/>
      <c r="R218" s="102"/>
      <c r="S218" s="102"/>
      <c r="T218" s="102"/>
      <c r="U218" s="102"/>
      <c r="V218" s="102"/>
      <c r="W218" s="102"/>
      <c r="X218" s="102"/>
      <c r="Y218" s="102"/>
      <c r="Z218" s="102"/>
      <c r="AA218" s="102"/>
      <c r="AB218" s="102"/>
      <c r="AC218" s="102"/>
      <c r="AD218" s="102"/>
      <c r="AE218" s="102"/>
      <c r="AF218" s="103"/>
      <c r="AH218" s="102"/>
      <c r="AI218" s="102"/>
    </row>
    <row r="219" spans="3:35" x14ac:dyDescent="0.2">
      <c r="C219" s="99"/>
      <c r="D219" s="100"/>
      <c r="E219" s="101"/>
      <c r="F219" s="102"/>
      <c r="G219" s="102"/>
      <c r="H219" s="102"/>
      <c r="I219" s="102"/>
      <c r="J219" s="102"/>
      <c r="K219" s="102"/>
      <c r="L219" s="102"/>
      <c r="M219" s="102"/>
      <c r="N219" s="102"/>
      <c r="O219" s="102"/>
      <c r="P219" s="102"/>
      <c r="Q219" s="102"/>
      <c r="R219" s="102"/>
      <c r="S219" s="102"/>
      <c r="T219" s="102"/>
      <c r="U219" s="102"/>
      <c r="V219" s="102"/>
      <c r="W219" s="102"/>
      <c r="X219" s="102"/>
      <c r="Y219" s="102"/>
      <c r="Z219" s="102"/>
      <c r="AA219" s="102"/>
      <c r="AB219" s="102"/>
      <c r="AC219" s="102"/>
      <c r="AD219" s="102"/>
      <c r="AE219" s="102"/>
      <c r="AF219" s="103"/>
      <c r="AH219" s="102"/>
      <c r="AI219" s="102"/>
    </row>
    <row r="220" spans="3:35" x14ac:dyDescent="0.2">
      <c r="C220" s="99"/>
      <c r="D220" s="100"/>
      <c r="E220" s="101"/>
      <c r="F220" s="102"/>
      <c r="G220" s="102"/>
      <c r="H220" s="102"/>
      <c r="I220" s="102"/>
      <c r="J220" s="102"/>
      <c r="K220" s="102"/>
      <c r="L220" s="102"/>
      <c r="M220" s="102"/>
      <c r="N220" s="102"/>
      <c r="O220" s="102"/>
      <c r="P220" s="102"/>
      <c r="Q220" s="102"/>
      <c r="R220" s="102"/>
      <c r="S220" s="102"/>
      <c r="T220" s="102"/>
      <c r="U220" s="102"/>
      <c r="V220" s="102"/>
      <c r="W220" s="102"/>
      <c r="X220" s="102"/>
      <c r="Y220" s="102"/>
      <c r="Z220" s="102"/>
      <c r="AA220" s="102"/>
      <c r="AB220" s="102"/>
      <c r="AC220" s="102"/>
      <c r="AD220" s="102"/>
      <c r="AE220" s="102"/>
      <c r="AF220" s="103"/>
      <c r="AH220" s="102"/>
      <c r="AI220" s="102"/>
    </row>
    <row r="221" spans="3:35" x14ac:dyDescent="0.2">
      <c r="C221" s="99"/>
      <c r="D221" s="100"/>
      <c r="E221" s="101"/>
      <c r="F221" s="102"/>
      <c r="G221" s="102"/>
      <c r="H221" s="102"/>
      <c r="I221" s="102"/>
      <c r="J221" s="102"/>
      <c r="K221" s="102"/>
      <c r="L221" s="102"/>
      <c r="M221" s="102"/>
      <c r="N221" s="102"/>
      <c r="O221" s="102"/>
      <c r="P221" s="102"/>
      <c r="Q221" s="102"/>
      <c r="R221" s="102"/>
      <c r="S221" s="102"/>
      <c r="T221" s="102"/>
      <c r="U221" s="102"/>
      <c r="V221" s="102"/>
      <c r="W221" s="102"/>
      <c r="X221" s="102"/>
      <c r="Y221" s="102"/>
      <c r="Z221" s="102"/>
      <c r="AA221" s="102"/>
      <c r="AB221" s="102"/>
      <c r="AC221" s="102"/>
      <c r="AD221" s="102"/>
      <c r="AE221" s="102"/>
      <c r="AF221" s="103"/>
      <c r="AH221" s="102"/>
      <c r="AI221" s="102"/>
    </row>
    <row r="222" spans="3:35" x14ac:dyDescent="0.2">
      <c r="C222" s="99"/>
      <c r="D222" s="100"/>
      <c r="E222" s="101"/>
      <c r="F222" s="102"/>
      <c r="G222" s="102"/>
      <c r="H222" s="102"/>
      <c r="I222" s="102"/>
      <c r="J222" s="102"/>
      <c r="K222" s="102"/>
      <c r="L222" s="102"/>
      <c r="M222" s="102"/>
      <c r="N222" s="102"/>
      <c r="O222" s="102"/>
      <c r="P222" s="102"/>
      <c r="Q222" s="102"/>
      <c r="R222" s="102"/>
      <c r="S222" s="102"/>
      <c r="T222" s="102"/>
      <c r="U222" s="102"/>
      <c r="V222" s="102"/>
      <c r="W222" s="102"/>
      <c r="X222" s="102"/>
      <c r="Y222" s="102"/>
      <c r="Z222" s="102"/>
      <c r="AA222" s="102"/>
      <c r="AB222" s="102"/>
      <c r="AC222" s="102"/>
      <c r="AD222" s="102"/>
      <c r="AE222" s="102"/>
      <c r="AF222" s="103"/>
      <c r="AH222" s="102"/>
      <c r="AI222" s="102"/>
    </row>
    <row r="223" spans="3:35" x14ac:dyDescent="0.2">
      <c r="C223" s="99"/>
      <c r="D223" s="100"/>
      <c r="E223" s="101"/>
      <c r="F223" s="102"/>
      <c r="G223" s="102"/>
      <c r="H223" s="102"/>
      <c r="I223" s="102"/>
      <c r="J223" s="102"/>
      <c r="K223" s="102"/>
      <c r="L223" s="102"/>
      <c r="M223" s="102"/>
      <c r="N223" s="102"/>
      <c r="O223" s="102"/>
      <c r="P223" s="102"/>
      <c r="Q223" s="102"/>
      <c r="R223" s="102"/>
      <c r="S223" s="102"/>
      <c r="T223" s="102"/>
      <c r="U223" s="102"/>
      <c r="V223" s="102"/>
      <c r="W223" s="102"/>
      <c r="X223" s="102"/>
      <c r="Y223" s="102"/>
      <c r="Z223" s="102"/>
      <c r="AA223" s="102"/>
      <c r="AB223" s="102"/>
      <c r="AC223" s="102"/>
      <c r="AD223" s="102"/>
      <c r="AE223" s="102"/>
      <c r="AF223" s="103"/>
      <c r="AH223" s="102"/>
      <c r="AI223" s="102"/>
    </row>
    <row r="224" spans="3:35" x14ac:dyDescent="0.2">
      <c r="C224" s="99"/>
      <c r="D224" s="100"/>
      <c r="E224" s="101"/>
      <c r="F224" s="102"/>
      <c r="G224" s="102"/>
      <c r="H224" s="102"/>
      <c r="I224" s="102"/>
      <c r="J224" s="102"/>
      <c r="K224" s="102"/>
      <c r="L224" s="102"/>
      <c r="M224" s="102"/>
      <c r="N224" s="102"/>
      <c r="O224" s="102"/>
      <c r="P224" s="102"/>
      <c r="Q224" s="102"/>
      <c r="R224" s="102"/>
      <c r="S224" s="102"/>
      <c r="T224" s="102"/>
      <c r="U224" s="102"/>
      <c r="V224" s="102"/>
      <c r="W224" s="102"/>
      <c r="X224" s="102"/>
      <c r="Y224" s="102"/>
      <c r="Z224" s="102"/>
      <c r="AA224" s="102"/>
      <c r="AB224" s="102"/>
      <c r="AC224" s="102"/>
      <c r="AD224" s="102"/>
      <c r="AE224" s="102"/>
      <c r="AF224" s="103"/>
      <c r="AH224" s="102"/>
      <c r="AI224" s="102"/>
    </row>
    <row r="225" spans="3:35" x14ac:dyDescent="0.2">
      <c r="C225" s="99"/>
      <c r="D225" s="100"/>
      <c r="E225" s="101"/>
      <c r="F225" s="102"/>
      <c r="G225" s="102"/>
      <c r="H225" s="102"/>
      <c r="I225" s="102"/>
      <c r="J225" s="102"/>
      <c r="K225" s="102"/>
      <c r="L225" s="102"/>
      <c r="M225" s="102"/>
      <c r="N225" s="102"/>
      <c r="O225" s="102"/>
      <c r="P225" s="102"/>
      <c r="Q225" s="102"/>
      <c r="R225" s="102"/>
      <c r="S225" s="102"/>
      <c r="T225" s="102"/>
      <c r="U225" s="102"/>
      <c r="V225" s="102"/>
      <c r="W225" s="102"/>
      <c r="X225" s="102"/>
      <c r="Y225" s="102"/>
      <c r="Z225" s="102"/>
      <c r="AA225" s="102"/>
      <c r="AB225" s="102"/>
      <c r="AC225" s="102"/>
      <c r="AD225" s="102"/>
      <c r="AE225" s="102"/>
      <c r="AF225" s="103"/>
      <c r="AH225" s="102"/>
      <c r="AI225" s="102"/>
    </row>
    <row r="226" spans="3:35" x14ac:dyDescent="0.2">
      <c r="C226" s="99"/>
      <c r="D226" s="100"/>
      <c r="E226" s="101"/>
      <c r="F226" s="102"/>
      <c r="G226" s="102"/>
      <c r="H226" s="102"/>
      <c r="I226" s="102"/>
      <c r="J226" s="102"/>
      <c r="K226" s="102"/>
      <c r="L226" s="102"/>
      <c r="M226" s="102"/>
      <c r="N226" s="102"/>
      <c r="O226" s="102"/>
      <c r="P226" s="102"/>
      <c r="Q226" s="102"/>
      <c r="R226" s="102"/>
      <c r="S226" s="102"/>
      <c r="T226" s="102"/>
      <c r="U226" s="102"/>
      <c r="V226" s="102"/>
      <c r="W226" s="102"/>
      <c r="X226" s="102"/>
      <c r="Y226" s="102"/>
      <c r="Z226" s="102"/>
      <c r="AA226" s="102"/>
      <c r="AB226" s="102"/>
      <c r="AC226" s="102"/>
      <c r="AD226" s="102"/>
      <c r="AE226" s="102"/>
      <c r="AF226" s="103"/>
      <c r="AH226" s="102"/>
      <c r="AI226" s="102"/>
    </row>
    <row r="227" spans="3:35" x14ac:dyDescent="0.2">
      <c r="C227" s="99"/>
      <c r="D227" s="100"/>
      <c r="E227" s="101"/>
      <c r="F227" s="102"/>
      <c r="G227" s="102"/>
      <c r="H227" s="102"/>
      <c r="I227" s="102"/>
      <c r="J227" s="102"/>
      <c r="K227" s="102"/>
      <c r="L227" s="102"/>
      <c r="M227" s="102"/>
      <c r="N227" s="102"/>
      <c r="O227" s="102"/>
      <c r="P227" s="102"/>
      <c r="Q227" s="102"/>
      <c r="R227" s="102"/>
      <c r="S227" s="102"/>
      <c r="T227" s="102"/>
      <c r="U227" s="102"/>
      <c r="V227" s="102"/>
      <c r="W227" s="102"/>
      <c r="X227" s="102"/>
      <c r="Y227" s="102"/>
      <c r="Z227" s="102"/>
      <c r="AA227" s="102"/>
      <c r="AB227" s="102"/>
      <c r="AC227" s="102"/>
      <c r="AD227" s="102"/>
      <c r="AE227" s="102"/>
      <c r="AF227" s="103"/>
      <c r="AH227" s="102"/>
      <c r="AI227" s="102"/>
    </row>
    <row r="228" spans="3:35" x14ac:dyDescent="0.2">
      <c r="C228" s="99"/>
      <c r="D228" s="100"/>
      <c r="E228" s="101"/>
      <c r="F228" s="102"/>
      <c r="G228" s="102"/>
      <c r="H228" s="102"/>
      <c r="I228" s="102"/>
      <c r="J228" s="102"/>
      <c r="K228" s="102"/>
      <c r="L228" s="102"/>
      <c r="M228" s="102"/>
      <c r="N228" s="102"/>
      <c r="O228" s="102"/>
      <c r="P228" s="102"/>
      <c r="Q228" s="102"/>
      <c r="R228" s="102"/>
      <c r="S228" s="102"/>
      <c r="T228" s="102"/>
      <c r="U228" s="102"/>
      <c r="V228" s="102"/>
      <c r="W228" s="102"/>
      <c r="X228" s="102"/>
      <c r="Y228" s="102"/>
      <c r="Z228" s="102"/>
      <c r="AA228" s="102"/>
      <c r="AB228" s="102"/>
      <c r="AC228" s="102"/>
      <c r="AD228" s="102"/>
      <c r="AE228" s="102"/>
      <c r="AF228" s="103"/>
      <c r="AH228" s="102"/>
      <c r="AI228" s="102"/>
    </row>
    <row r="229" spans="3:35" x14ac:dyDescent="0.2">
      <c r="C229" s="99"/>
      <c r="D229" s="100"/>
      <c r="E229" s="101"/>
      <c r="F229" s="102"/>
      <c r="G229" s="102"/>
      <c r="H229" s="102"/>
      <c r="I229" s="102"/>
      <c r="J229" s="102"/>
      <c r="K229" s="102"/>
      <c r="L229" s="102"/>
      <c r="M229" s="102"/>
      <c r="N229" s="102"/>
      <c r="O229" s="102"/>
      <c r="P229" s="102"/>
      <c r="Q229" s="102"/>
      <c r="R229" s="102"/>
      <c r="S229" s="102"/>
      <c r="T229" s="102"/>
      <c r="U229" s="102"/>
      <c r="V229" s="102"/>
      <c r="W229" s="102"/>
      <c r="X229" s="102"/>
      <c r="Y229" s="102"/>
      <c r="Z229" s="102"/>
      <c r="AA229" s="102"/>
      <c r="AB229" s="102"/>
      <c r="AC229" s="102"/>
      <c r="AD229" s="102"/>
      <c r="AE229" s="102"/>
      <c r="AF229" s="103"/>
      <c r="AH229" s="102"/>
      <c r="AI229" s="102"/>
    </row>
    <row r="230" spans="3:35" x14ac:dyDescent="0.2">
      <c r="C230" s="99"/>
      <c r="D230" s="100"/>
      <c r="E230" s="101"/>
      <c r="F230" s="102"/>
      <c r="G230" s="102"/>
      <c r="H230" s="102"/>
      <c r="I230" s="102"/>
      <c r="J230" s="102"/>
      <c r="K230" s="102"/>
      <c r="L230" s="102"/>
      <c r="M230" s="102"/>
      <c r="N230" s="102"/>
      <c r="O230" s="102"/>
      <c r="P230" s="102"/>
      <c r="Q230" s="102"/>
      <c r="R230" s="102"/>
      <c r="S230" s="102"/>
      <c r="T230" s="102"/>
      <c r="U230" s="102"/>
      <c r="V230" s="102"/>
      <c r="W230" s="102"/>
      <c r="X230" s="102"/>
      <c r="Y230" s="102"/>
      <c r="Z230" s="102"/>
      <c r="AA230" s="102"/>
      <c r="AB230" s="102"/>
      <c r="AC230" s="102"/>
      <c r="AD230" s="102"/>
      <c r="AE230" s="102"/>
      <c r="AF230" s="103"/>
      <c r="AH230" s="102"/>
      <c r="AI230" s="102"/>
    </row>
    <row r="231" spans="3:35" x14ac:dyDescent="0.2">
      <c r="C231" s="99"/>
      <c r="D231" s="100"/>
      <c r="E231" s="101"/>
      <c r="F231" s="102"/>
      <c r="G231" s="102"/>
      <c r="H231" s="102"/>
      <c r="I231" s="102"/>
      <c r="J231" s="102"/>
      <c r="K231" s="102"/>
      <c r="L231" s="102"/>
      <c r="M231" s="102"/>
      <c r="N231" s="102"/>
      <c r="O231" s="102"/>
      <c r="P231" s="102"/>
      <c r="Q231" s="102"/>
      <c r="R231" s="102"/>
      <c r="S231" s="102"/>
      <c r="T231" s="102"/>
      <c r="U231" s="102"/>
      <c r="V231" s="102"/>
      <c r="W231" s="102"/>
      <c r="X231" s="102"/>
      <c r="Y231" s="102"/>
      <c r="Z231" s="102"/>
      <c r="AA231" s="102"/>
      <c r="AB231" s="102"/>
      <c r="AC231" s="102"/>
      <c r="AD231" s="102"/>
      <c r="AE231" s="102"/>
      <c r="AF231" s="103"/>
      <c r="AH231" s="102"/>
      <c r="AI231" s="102"/>
    </row>
    <row r="232" spans="3:35" x14ac:dyDescent="0.2">
      <c r="C232" s="99"/>
      <c r="D232" s="100"/>
      <c r="E232" s="101"/>
      <c r="F232" s="102"/>
      <c r="G232" s="102"/>
      <c r="H232" s="102"/>
      <c r="I232" s="102"/>
      <c r="J232" s="102"/>
      <c r="K232" s="102"/>
      <c r="L232" s="102"/>
      <c r="M232" s="102"/>
      <c r="N232" s="102"/>
      <c r="O232" s="102"/>
      <c r="P232" s="102"/>
      <c r="Q232" s="102"/>
      <c r="R232" s="102"/>
      <c r="S232" s="102"/>
      <c r="T232" s="102"/>
      <c r="U232" s="102"/>
      <c r="V232" s="102"/>
      <c r="W232" s="102"/>
      <c r="X232" s="102"/>
      <c r="Y232" s="102"/>
      <c r="Z232" s="102"/>
      <c r="AA232" s="102"/>
      <c r="AB232" s="102"/>
      <c r="AC232" s="102"/>
      <c r="AD232" s="102"/>
      <c r="AE232" s="102"/>
      <c r="AF232" s="103"/>
      <c r="AH232" s="102"/>
      <c r="AI232" s="102"/>
    </row>
    <row r="233" spans="3:35" x14ac:dyDescent="0.2">
      <c r="C233" s="99"/>
      <c r="D233" s="100"/>
      <c r="E233" s="101"/>
      <c r="F233" s="102"/>
      <c r="G233" s="102"/>
      <c r="H233" s="102"/>
      <c r="I233" s="102"/>
      <c r="J233" s="102"/>
      <c r="K233" s="102"/>
      <c r="L233" s="102"/>
      <c r="M233" s="102"/>
      <c r="N233" s="102"/>
      <c r="O233" s="102"/>
      <c r="P233" s="102"/>
      <c r="Q233" s="102"/>
      <c r="R233" s="102"/>
      <c r="S233" s="102"/>
      <c r="T233" s="102"/>
      <c r="U233" s="102"/>
      <c r="V233" s="102"/>
      <c r="W233" s="102"/>
      <c r="X233" s="102"/>
      <c r="Y233" s="102"/>
      <c r="Z233" s="102"/>
      <c r="AA233" s="102"/>
      <c r="AB233" s="102"/>
      <c r="AC233" s="102"/>
      <c r="AD233" s="102"/>
      <c r="AE233" s="102"/>
      <c r="AF233" s="103"/>
      <c r="AH233" s="102"/>
      <c r="AI233" s="102"/>
    </row>
    <row r="234" spans="3:35" x14ac:dyDescent="0.2">
      <c r="C234" s="99"/>
      <c r="D234" s="100"/>
      <c r="E234" s="101"/>
      <c r="F234" s="102"/>
      <c r="G234" s="102"/>
      <c r="H234" s="102"/>
      <c r="I234" s="102"/>
      <c r="J234" s="102"/>
      <c r="K234" s="102"/>
      <c r="L234" s="102"/>
      <c r="M234" s="102"/>
      <c r="N234" s="102"/>
      <c r="O234" s="102"/>
      <c r="P234" s="102"/>
      <c r="Q234" s="102"/>
      <c r="R234" s="102"/>
      <c r="S234" s="102"/>
      <c r="T234" s="102"/>
      <c r="U234" s="102"/>
      <c r="V234" s="102"/>
      <c r="W234" s="102"/>
      <c r="X234" s="102"/>
      <c r="Y234" s="102"/>
      <c r="Z234" s="102"/>
      <c r="AA234" s="102"/>
      <c r="AB234" s="102"/>
      <c r="AC234" s="102"/>
      <c r="AD234" s="102"/>
      <c r="AE234" s="102"/>
      <c r="AF234" s="103"/>
      <c r="AH234" s="102"/>
      <c r="AI234" s="102"/>
    </row>
    <row r="235" spans="3:35" x14ac:dyDescent="0.2">
      <c r="C235" s="99"/>
      <c r="D235" s="100"/>
      <c r="E235" s="101"/>
      <c r="F235" s="102"/>
      <c r="G235" s="102"/>
      <c r="H235" s="102"/>
      <c r="I235" s="102"/>
      <c r="J235" s="102"/>
      <c r="K235" s="102"/>
      <c r="L235" s="102"/>
      <c r="M235" s="102"/>
      <c r="N235" s="102"/>
      <c r="O235" s="102"/>
      <c r="P235" s="102"/>
      <c r="Q235" s="102"/>
      <c r="R235" s="102"/>
      <c r="S235" s="102"/>
      <c r="T235" s="102"/>
      <c r="U235" s="102"/>
      <c r="V235" s="102"/>
      <c r="W235" s="102"/>
      <c r="X235" s="102"/>
      <c r="Y235" s="102"/>
      <c r="Z235" s="102"/>
      <c r="AA235" s="102"/>
      <c r="AB235" s="102"/>
      <c r="AC235" s="102"/>
      <c r="AD235" s="102"/>
      <c r="AE235" s="102"/>
      <c r="AF235" s="103"/>
      <c r="AH235" s="102"/>
      <c r="AI235" s="102"/>
    </row>
    <row r="236" spans="3:35" x14ac:dyDescent="0.2">
      <c r="C236" s="99"/>
      <c r="D236" s="100"/>
      <c r="E236" s="101"/>
      <c r="F236" s="102"/>
      <c r="G236" s="102"/>
      <c r="H236" s="102"/>
      <c r="I236" s="102"/>
      <c r="J236" s="102"/>
      <c r="K236" s="102"/>
      <c r="L236" s="102"/>
      <c r="M236" s="102"/>
      <c r="N236" s="102"/>
      <c r="O236" s="102"/>
      <c r="P236" s="102"/>
      <c r="Q236" s="102"/>
      <c r="R236" s="102"/>
      <c r="S236" s="102"/>
      <c r="T236" s="102"/>
      <c r="U236" s="102"/>
      <c r="V236" s="102"/>
      <c r="W236" s="102"/>
      <c r="X236" s="102"/>
      <c r="Y236" s="102"/>
      <c r="Z236" s="102"/>
      <c r="AA236" s="102"/>
      <c r="AB236" s="102"/>
      <c r="AC236" s="102"/>
      <c r="AD236" s="102"/>
      <c r="AE236" s="102"/>
      <c r="AF236" s="103"/>
      <c r="AH236" s="102"/>
      <c r="AI236" s="102"/>
    </row>
    <row r="237" spans="3:35" x14ac:dyDescent="0.2">
      <c r="C237" s="99"/>
      <c r="D237" s="100"/>
      <c r="E237" s="101"/>
      <c r="F237" s="102"/>
      <c r="G237" s="102"/>
      <c r="H237" s="102"/>
      <c r="I237" s="102"/>
      <c r="J237" s="102"/>
      <c r="K237" s="102"/>
      <c r="L237" s="102"/>
      <c r="M237" s="102"/>
      <c r="N237" s="102"/>
      <c r="O237" s="102"/>
      <c r="P237" s="102"/>
      <c r="Q237" s="102"/>
      <c r="R237" s="102"/>
      <c r="S237" s="102"/>
      <c r="T237" s="102"/>
      <c r="U237" s="102"/>
      <c r="V237" s="102"/>
      <c r="W237" s="102"/>
      <c r="X237" s="102"/>
      <c r="Y237" s="102"/>
      <c r="Z237" s="102"/>
      <c r="AA237" s="102"/>
      <c r="AB237" s="102"/>
      <c r="AC237" s="102"/>
      <c r="AD237" s="102"/>
      <c r="AE237" s="102"/>
      <c r="AF237" s="103"/>
      <c r="AH237" s="102"/>
      <c r="AI237" s="102"/>
    </row>
    <row r="238" spans="3:35" x14ac:dyDescent="0.2">
      <c r="C238" s="99"/>
      <c r="D238" s="100"/>
      <c r="E238" s="101"/>
      <c r="F238" s="102"/>
      <c r="G238" s="102"/>
      <c r="H238" s="102"/>
      <c r="I238" s="102"/>
      <c r="J238" s="102"/>
      <c r="K238" s="102"/>
      <c r="L238" s="102"/>
      <c r="M238" s="102"/>
      <c r="N238" s="102"/>
      <c r="O238" s="102"/>
      <c r="P238" s="102"/>
      <c r="Q238" s="102"/>
      <c r="R238" s="102"/>
      <c r="S238" s="102"/>
      <c r="T238" s="102"/>
      <c r="U238" s="102"/>
      <c r="V238" s="102"/>
      <c r="W238" s="102"/>
      <c r="X238" s="102"/>
      <c r="Y238" s="102"/>
      <c r="Z238" s="102"/>
      <c r="AA238" s="102"/>
      <c r="AB238" s="102"/>
      <c r="AC238" s="102"/>
      <c r="AD238" s="102"/>
      <c r="AE238" s="102"/>
      <c r="AF238" s="103"/>
      <c r="AH238" s="102"/>
      <c r="AI238" s="102"/>
    </row>
    <row r="239" spans="3:35" x14ac:dyDescent="0.2">
      <c r="C239" s="99"/>
      <c r="D239" s="100"/>
      <c r="E239" s="101"/>
      <c r="F239" s="102"/>
      <c r="G239" s="102"/>
      <c r="H239" s="102"/>
      <c r="I239" s="102"/>
      <c r="J239" s="102"/>
      <c r="K239" s="102"/>
      <c r="L239" s="102"/>
      <c r="M239" s="102"/>
      <c r="N239" s="102"/>
      <c r="O239" s="102"/>
      <c r="P239" s="102"/>
      <c r="Q239" s="102"/>
      <c r="R239" s="102"/>
      <c r="S239" s="102"/>
      <c r="T239" s="102"/>
      <c r="U239" s="102"/>
      <c r="V239" s="102"/>
      <c r="W239" s="102"/>
      <c r="X239" s="102"/>
      <c r="Y239" s="102"/>
      <c r="Z239" s="102"/>
      <c r="AA239" s="102"/>
      <c r="AB239" s="102"/>
      <c r="AC239" s="102"/>
      <c r="AD239" s="102"/>
      <c r="AE239" s="102"/>
      <c r="AF239" s="103"/>
      <c r="AH239" s="102"/>
      <c r="AI239" s="102"/>
    </row>
    <row r="240" spans="3:35" x14ac:dyDescent="0.2">
      <c r="C240" s="99"/>
      <c r="D240" s="100"/>
      <c r="E240" s="101"/>
      <c r="F240" s="102"/>
      <c r="G240" s="102"/>
      <c r="H240" s="102"/>
      <c r="I240" s="102"/>
      <c r="J240" s="102"/>
      <c r="K240" s="102"/>
      <c r="L240" s="102"/>
      <c r="M240" s="102"/>
      <c r="N240" s="102"/>
      <c r="O240" s="102"/>
      <c r="P240" s="102"/>
      <c r="Q240" s="102"/>
      <c r="R240" s="102"/>
      <c r="S240" s="102"/>
      <c r="T240" s="102"/>
      <c r="U240" s="102"/>
      <c r="V240" s="102"/>
      <c r="W240" s="102"/>
      <c r="X240" s="102"/>
      <c r="Y240" s="102"/>
      <c r="Z240" s="102"/>
      <c r="AA240" s="102"/>
      <c r="AB240" s="102"/>
      <c r="AC240" s="102"/>
      <c r="AD240" s="102"/>
      <c r="AE240" s="102"/>
      <c r="AF240" s="103"/>
      <c r="AH240" s="102"/>
      <c r="AI240" s="102"/>
    </row>
    <row r="241" spans="3:35" x14ac:dyDescent="0.2">
      <c r="C241" s="99"/>
      <c r="D241" s="100"/>
      <c r="E241" s="101"/>
      <c r="F241" s="102"/>
      <c r="G241" s="102"/>
      <c r="H241" s="102"/>
      <c r="I241" s="102"/>
      <c r="J241" s="102"/>
      <c r="K241" s="102"/>
      <c r="L241" s="102"/>
      <c r="M241" s="102"/>
      <c r="N241" s="102"/>
      <c r="O241" s="102"/>
      <c r="P241" s="102"/>
      <c r="Q241" s="102"/>
      <c r="R241" s="102"/>
      <c r="S241" s="102"/>
      <c r="T241" s="102"/>
      <c r="U241" s="102"/>
      <c r="V241" s="102"/>
      <c r="W241" s="102"/>
      <c r="X241" s="102"/>
      <c r="Y241" s="102"/>
      <c r="Z241" s="102"/>
      <c r="AA241" s="102"/>
      <c r="AB241" s="102"/>
      <c r="AC241" s="102"/>
      <c r="AD241" s="102"/>
      <c r="AE241" s="102"/>
      <c r="AF241" s="103"/>
      <c r="AH241" s="102"/>
      <c r="AI241" s="102"/>
    </row>
    <row r="242" spans="3:35" x14ac:dyDescent="0.2">
      <c r="C242" s="99"/>
      <c r="D242" s="100"/>
      <c r="E242" s="101"/>
      <c r="F242" s="102"/>
      <c r="G242" s="102"/>
      <c r="H242" s="102"/>
      <c r="I242" s="102"/>
      <c r="J242" s="102"/>
      <c r="K242" s="102"/>
      <c r="L242" s="102"/>
      <c r="M242" s="102"/>
      <c r="N242" s="102"/>
      <c r="O242" s="102"/>
      <c r="P242" s="102"/>
      <c r="Q242" s="102"/>
      <c r="R242" s="102"/>
      <c r="S242" s="102"/>
      <c r="T242" s="102"/>
      <c r="U242" s="102"/>
      <c r="V242" s="102"/>
      <c r="W242" s="102"/>
      <c r="X242" s="102"/>
      <c r="Y242" s="102"/>
      <c r="Z242" s="102"/>
      <c r="AA242" s="102"/>
      <c r="AB242" s="102"/>
      <c r="AC242" s="102"/>
      <c r="AD242" s="102"/>
      <c r="AE242" s="102"/>
      <c r="AF242" s="103"/>
      <c r="AH242" s="102"/>
      <c r="AI242" s="102"/>
    </row>
    <row r="243" spans="3:35" x14ac:dyDescent="0.2">
      <c r="C243" s="99"/>
      <c r="D243" s="100"/>
      <c r="E243" s="101"/>
      <c r="F243" s="102"/>
      <c r="G243" s="102"/>
      <c r="H243" s="102"/>
      <c r="I243" s="102"/>
      <c r="J243" s="102"/>
      <c r="K243" s="102"/>
      <c r="L243" s="102"/>
      <c r="M243" s="102"/>
      <c r="N243" s="102"/>
      <c r="O243" s="102"/>
      <c r="P243" s="102"/>
      <c r="Q243" s="102"/>
      <c r="R243" s="102"/>
      <c r="S243" s="102"/>
      <c r="T243" s="102"/>
      <c r="U243" s="102"/>
      <c r="V243" s="102"/>
      <c r="W243" s="102"/>
      <c r="X243" s="102"/>
      <c r="Y243" s="102"/>
      <c r="Z243" s="102"/>
      <c r="AA243" s="102"/>
      <c r="AB243" s="102"/>
      <c r="AC243" s="102"/>
      <c r="AD243" s="102"/>
      <c r="AE243" s="102"/>
      <c r="AF243" s="103"/>
      <c r="AH243" s="102"/>
      <c r="AI243" s="102"/>
    </row>
    <row r="244" spans="3:35" x14ac:dyDescent="0.2">
      <c r="C244" s="99"/>
      <c r="D244" s="100"/>
      <c r="E244" s="101"/>
      <c r="F244" s="102"/>
      <c r="G244" s="102"/>
      <c r="H244" s="102"/>
      <c r="I244" s="102"/>
      <c r="J244" s="102"/>
      <c r="K244" s="102"/>
      <c r="L244" s="102"/>
      <c r="M244" s="102"/>
      <c r="N244" s="102"/>
      <c r="O244" s="102"/>
      <c r="P244" s="102"/>
      <c r="Q244" s="102"/>
      <c r="R244" s="102"/>
      <c r="S244" s="102"/>
      <c r="T244" s="102"/>
      <c r="U244" s="102"/>
      <c r="V244" s="102"/>
      <c r="W244" s="102"/>
      <c r="X244" s="102"/>
      <c r="Y244" s="102"/>
      <c r="Z244" s="102"/>
      <c r="AA244" s="102"/>
      <c r="AB244" s="102"/>
      <c r="AC244" s="102"/>
      <c r="AD244" s="102"/>
      <c r="AE244" s="102"/>
      <c r="AF244" s="103"/>
      <c r="AH244" s="102"/>
      <c r="AI244" s="102"/>
    </row>
    <row r="245" spans="3:35" x14ac:dyDescent="0.2">
      <c r="C245" s="99"/>
      <c r="D245" s="100"/>
      <c r="E245" s="101"/>
      <c r="F245" s="102"/>
      <c r="G245" s="102"/>
      <c r="H245" s="102"/>
      <c r="I245" s="102"/>
      <c r="J245" s="102"/>
      <c r="K245" s="102"/>
      <c r="L245" s="102"/>
      <c r="M245" s="102"/>
      <c r="N245" s="102"/>
      <c r="O245" s="102"/>
      <c r="P245" s="102"/>
      <c r="Q245" s="102"/>
      <c r="R245" s="102"/>
      <c r="S245" s="102"/>
      <c r="T245" s="102"/>
      <c r="U245" s="102"/>
      <c r="V245" s="102"/>
      <c r="W245" s="102"/>
      <c r="X245" s="102"/>
      <c r="Y245" s="102"/>
      <c r="Z245" s="102"/>
      <c r="AA245" s="102"/>
      <c r="AB245" s="102"/>
      <c r="AC245" s="102"/>
      <c r="AD245" s="102"/>
      <c r="AE245" s="102"/>
      <c r="AF245" s="103"/>
      <c r="AH245" s="102"/>
      <c r="AI245" s="102"/>
    </row>
    <row r="246" spans="3:35" x14ac:dyDescent="0.2">
      <c r="C246" s="99"/>
      <c r="D246" s="100"/>
      <c r="E246" s="101"/>
      <c r="F246" s="102"/>
      <c r="G246" s="102"/>
      <c r="H246" s="102"/>
      <c r="I246" s="102"/>
      <c r="J246" s="102"/>
      <c r="K246" s="102"/>
      <c r="L246" s="102"/>
      <c r="M246" s="102"/>
      <c r="N246" s="102"/>
      <c r="O246" s="102"/>
      <c r="P246" s="102"/>
      <c r="Q246" s="102"/>
      <c r="R246" s="102"/>
      <c r="S246" s="102"/>
      <c r="T246" s="102"/>
      <c r="U246" s="102"/>
      <c r="V246" s="102"/>
      <c r="W246" s="102"/>
      <c r="X246" s="102"/>
      <c r="Y246" s="102"/>
      <c r="Z246" s="102"/>
      <c r="AA246" s="102"/>
      <c r="AB246" s="102"/>
      <c r="AC246" s="102"/>
      <c r="AD246" s="102"/>
      <c r="AE246" s="102"/>
      <c r="AF246" s="103"/>
      <c r="AH246" s="102"/>
      <c r="AI246" s="102"/>
    </row>
    <row r="247" spans="3:35" x14ac:dyDescent="0.2">
      <c r="C247" s="99"/>
      <c r="D247" s="100"/>
      <c r="E247" s="101"/>
      <c r="F247" s="102"/>
      <c r="G247" s="102"/>
      <c r="H247" s="102"/>
      <c r="I247" s="102"/>
      <c r="J247" s="102"/>
      <c r="K247" s="102"/>
      <c r="L247" s="102"/>
      <c r="M247" s="102"/>
      <c r="N247" s="102"/>
      <c r="O247" s="102"/>
      <c r="P247" s="102"/>
      <c r="Q247" s="102"/>
      <c r="R247" s="102"/>
      <c r="S247" s="102"/>
      <c r="T247" s="102"/>
      <c r="U247" s="102"/>
      <c r="V247" s="102"/>
      <c r="W247" s="102"/>
      <c r="X247" s="102"/>
      <c r="Y247" s="102"/>
      <c r="Z247" s="102"/>
      <c r="AA247" s="102"/>
      <c r="AB247" s="102"/>
      <c r="AC247" s="102"/>
      <c r="AD247" s="102"/>
      <c r="AE247" s="102"/>
      <c r="AF247" s="103"/>
      <c r="AH247" s="102"/>
      <c r="AI247" s="102"/>
    </row>
    <row r="248" spans="3:35" x14ac:dyDescent="0.2">
      <c r="C248" s="99"/>
      <c r="D248" s="100"/>
      <c r="E248" s="101"/>
      <c r="F248" s="102"/>
      <c r="G248" s="102"/>
      <c r="H248" s="102"/>
      <c r="I248" s="102"/>
      <c r="J248" s="102"/>
      <c r="K248" s="102"/>
      <c r="L248" s="102"/>
      <c r="M248" s="102"/>
      <c r="N248" s="102"/>
      <c r="O248" s="102"/>
      <c r="P248" s="102"/>
      <c r="Q248" s="102"/>
      <c r="R248" s="102"/>
      <c r="S248" s="102"/>
      <c r="T248" s="102"/>
      <c r="U248" s="102"/>
      <c r="V248" s="102"/>
      <c r="W248" s="102"/>
      <c r="X248" s="102"/>
      <c r="Y248" s="102"/>
      <c r="Z248" s="102"/>
      <c r="AA248" s="102"/>
      <c r="AB248" s="102"/>
      <c r="AC248" s="102"/>
      <c r="AD248" s="102"/>
      <c r="AE248" s="102"/>
      <c r="AF248" s="103"/>
      <c r="AH248" s="102"/>
      <c r="AI248" s="102"/>
    </row>
    <row r="249" spans="3:35" x14ac:dyDescent="0.2">
      <c r="C249" s="99"/>
      <c r="D249" s="100"/>
      <c r="E249" s="101"/>
      <c r="F249" s="102"/>
      <c r="G249" s="102"/>
      <c r="H249" s="102"/>
      <c r="I249" s="102"/>
      <c r="J249" s="102"/>
      <c r="K249" s="102"/>
      <c r="L249" s="102"/>
      <c r="M249" s="102"/>
      <c r="N249" s="102"/>
      <c r="O249" s="102"/>
      <c r="P249" s="102"/>
      <c r="Q249" s="102"/>
      <c r="R249" s="102"/>
      <c r="S249" s="102"/>
      <c r="T249" s="102"/>
      <c r="U249" s="102"/>
      <c r="V249" s="102"/>
      <c r="W249" s="102"/>
      <c r="X249" s="102"/>
      <c r="Y249" s="102"/>
      <c r="Z249" s="102"/>
      <c r="AA249" s="102"/>
      <c r="AB249" s="102"/>
      <c r="AC249" s="102"/>
      <c r="AD249" s="102"/>
      <c r="AE249" s="102"/>
      <c r="AF249" s="103"/>
      <c r="AH249" s="102"/>
      <c r="AI249" s="102"/>
    </row>
    <row r="250" spans="3:35" x14ac:dyDescent="0.2">
      <c r="C250" s="99"/>
      <c r="D250" s="100"/>
      <c r="E250" s="101"/>
      <c r="F250" s="102"/>
      <c r="G250" s="102"/>
      <c r="H250" s="102"/>
      <c r="I250" s="102"/>
      <c r="J250" s="102"/>
      <c r="K250" s="102"/>
      <c r="L250" s="102"/>
      <c r="M250" s="102"/>
      <c r="N250" s="102"/>
      <c r="O250" s="102"/>
      <c r="P250" s="102"/>
      <c r="Q250" s="102"/>
      <c r="R250" s="102"/>
      <c r="S250" s="102"/>
      <c r="T250" s="102"/>
      <c r="U250" s="102"/>
      <c r="V250" s="102"/>
      <c r="W250" s="102"/>
      <c r="X250" s="102"/>
      <c r="Y250" s="102"/>
      <c r="Z250" s="102"/>
      <c r="AA250" s="102"/>
      <c r="AB250" s="102"/>
      <c r="AC250" s="102"/>
      <c r="AD250" s="102"/>
      <c r="AE250" s="102"/>
      <c r="AF250" s="103"/>
      <c r="AH250" s="102"/>
      <c r="AI250" s="102"/>
    </row>
    <row r="251" spans="3:35" x14ac:dyDescent="0.2">
      <c r="C251" s="99"/>
      <c r="D251" s="100"/>
      <c r="E251" s="101"/>
      <c r="F251" s="102"/>
      <c r="G251" s="102"/>
      <c r="H251" s="102"/>
      <c r="I251" s="102"/>
      <c r="J251" s="102"/>
      <c r="K251" s="102"/>
      <c r="L251" s="102"/>
      <c r="M251" s="102"/>
      <c r="N251" s="102"/>
      <c r="O251" s="102"/>
      <c r="P251" s="102"/>
      <c r="Q251" s="102"/>
      <c r="R251" s="102"/>
      <c r="S251" s="102"/>
      <c r="T251" s="102"/>
      <c r="U251" s="102"/>
      <c r="V251" s="102"/>
      <c r="W251" s="102"/>
      <c r="X251" s="102"/>
      <c r="Y251" s="102"/>
      <c r="Z251" s="102"/>
      <c r="AA251" s="102"/>
      <c r="AB251" s="102"/>
      <c r="AC251" s="102"/>
      <c r="AD251" s="102"/>
      <c r="AE251" s="102"/>
      <c r="AF251" s="103"/>
      <c r="AH251" s="102"/>
      <c r="AI251" s="102"/>
    </row>
    <row r="252" spans="3:35" x14ac:dyDescent="0.2">
      <c r="C252" s="99"/>
      <c r="D252" s="100"/>
      <c r="E252" s="101"/>
      <c r="F252" s="102"/>
      <c r="G252" s="102"/>
      <c r="H252" s="102"/>
      <c r="I252" s="102"/>
      <c r="J252" s="102"/>
      <c r="K252" s="102"/>
      <c r="L252" s="102"/>
      <c r="M252" s="102"/>
      <c r="N252" s="102"/>
      <c r="O252" s="102"/>
      <c r="P252" s="102"/>
      <c r="Q252" s="102"/>
      <c r="R252" s="102"/>
      <c r="S252" s="102"/>
      <c r="T252" s="102"/>
      <c r="U252" s="102"/>
      <c r="V252" s="102"/>
      <c r="W252" s="102"/>
      <c r="X252" s="102"/>
      <c r="Y252" s="102"/>
      <c r="Z252" s="102"/>
      <c r="AA252" s="102"/>
      <c r="AB252" s="102"/>
      <c r="AC252" s="102"/>
      <c r="AD252" s="102"/>
      <c r="AE252" s="102"/>
      <c r="AF252" s="103"/>
      <c r="AH252" s="102"/>
      <c r="AI252" s="102"/>
    </row>
    <row r="253" spans="3:35" x14ac:dyDescent="0.2">
      <c r="C253" s="99"/>
      <c r="D253" s="100"/>
      <c r="E253" s="101"/>
      <c r="F253" s="102"/>
      <c r="G253" s="102"/>
      <c r="H253" s="102"/>
      <c r="I253" s="102"/>
      <c r="J253" s="102"/>
      <c r="K253" s="102"/>
      <c r="L253" s="102"/>
      <c r="M253" s="102"/>
      <c r="N253" s="102"/>
      <c r="O253" s="102"/>
      <c r="P253" s="102"/>
      <c r="Q253" s="102"/>
      <c r="R253" s="102"/>
      <c r="S253" s="102"/>
      <c r="T253" s="102"/>
      <c r="U253" s="102"/>
      <c r="V253" s="102"/>
      <c r="W253" s="102"/>
      <c r="X253" s="102"/>
      <c r="Y253" s="102"/>
      <c r="Z253" s="102"/>
      <c r="AA253" s="102"/>
      <c r="AB253" s="102"/>
      <c r="AC253" s="102"/>
      <c r="AD253" s="102"/>
      <c r="AE253" s="102"/>
      <c r="AF253" s="103"/>
      <c r="AH253" s="102"/>
      <c r="AI253" s="102"/>
    </row>
    <row r="254" spans="3:35" x14ac:dyDescent="0.2">
      <c r="C254" s="99"/>
      <c r="D254" s="100"/>
      <c r="E254" s="101"/>
      <c r="F254" s="102"/>
      <c r="G254" s="102"/>
      <c r="H254" s="102"/>
      <c r="I254" s="102"/>
      <c r="J254" s="102"/>
      <c r="K254" s="102"/>
      <c r="L254" s="102"/>
      <c r="M254" s="102"/>
      <c r="N254" s="102"/>
      <c r="O254" s="102"/>
      <c r="P254" s="102"/>
      <c r="Q254" s="102"/>
      <c r="R254" s="102"/>
      <c r="S254" s="102"/>
      <c r="T254" s="102"/>
      <c r="U254" s="102"/>
      <c r="V254" s="102"/>
      <c r="W254" s="102"/>
      <c r="X254" s="102"/>
      <c r="Y254" s="102"/>
      <c r="Z254" s="102"/>
      <c r="AA254" s="102"/>
      <c r="AB254" s="102"/>
      <c r="AC254" s="102"/>
      <c r="AD254" s="102"/>
      <c r="AE254" s="102"/>
      <c r="AF254" s="103"/>
      <c r="AH254" s="102"/>
      <c r="AI254" s="102"/>
    </row>
    <row r="255" spans="3:35" x14ac:dyDescent="0.2">
      <c r="C255" s="99"/>
      <c r="D255" s="100"/>
      <c r="E255" s="101"/>
      <c r="F255" s="102"/>
      <c r="G255" s="102"/>
      <c r="H255" s="102"/>
      <c r="I255" s="102"/>
      <c r="J255" s="102"/>
      <c r="K255" s="102"/>
      <c r="L255" s="102"/>
      <c r="M255" s="102"/>
      <c r="N255" s="102"/>
      <c r="O255" s="102"/>
      <c r="P255" s="102"/>
      <c r="Q255" s="102"/>
      <c r="R255" s="102"/>
      <c r="S255" s="102"/>
      <c r="T255" s="102"/>
      <c r="U255" s="102"/>
      <c r="V255" s="102"/>
      <c r="W255" s="102"/>
      <c r="X255" s="102"/>
      <c r="Y255" s="102"/>
      <c r="Z255" s="102"/>
      <c r="AA255" s="102"/>
      <c r="AB255" s="102"/>
      <c r="AC255" s="102"/>
      <c r="AD255" s="102"/>
      <c r="AE255" s="102"/>
      <c r="AF255" s="103"/>
      <c r="AH255" s="102"/>
      <c r="AI255" s="102"/>
    </row>
    <row r="256" spans="3:35" x14ac:dyDescent="0.2">
      <c r="C256" s="99"/>
      <c r="D256" s="100"/>
      <c r="E256" s="101"/>
      <c r="F256" s="102"/>
      <c r="G256" s="102"/>
      <c r="H256" s="102"/>
      <c r="I256" s="102"/>
      <c r="J256" s="102"/>
      <c r="K256" s="102"/>
      <c r="L256" s="102"/>
      <c r="M256" s="102"/>
      <c r="N256" s="102"/>
      <c r="O256" s="102"/>
      <c r="P256" s="102"/>
      <c r="Q256" s="102"/>
      <c r="R256" s="102"/>
      <c r="S256" s="102"/>
      <c r="T256" s="102"/>
      <c r="U256" s="102"/>
      <c r="V256" s="102"/>
      <c r="W256" s="102"/>
      <c r="X256" s="102"/>
      <c r="Y256" s="102"/>
      <c r="Z256" s="102"/>
      <c r="AA256" s="102"/>
      <c r="AB256" s="102"/>
      <c r="AC256" s="102"/>
      <c r="AD256" s="102"/>
      <c r="AE256" s="102"/>
      <c r="AF256" s="103"/>
      <c r="AH256" s="102"/>
      <c r="AI256" s="102"/>
    </row>
    <row r="257" spans="3:35" x14ac:dyDescent="0.2">
      <c r="C257" s="99"/>
      <c r="D257" s="100"/>
      <c r="E257" s="101"/>
      <c r="F257" s="102"/>
      <c r="G257" s="102"/>
      <c r="H257" s="102"/>
      <c r="I257" s="102"/>
      <c r="J257" s="102"/>
      <c r="K257" s="102"/>
      <c r="L257" s="102"/>
      <c r="M257" s="102"/>
      <c r="N257" s="102"/>
      <c r="O257" s="102"/>
      <c r="P257" s="102"/>
      <c r="Q257" s="102"/>
      <c r="R257" s="102"/>
      <c r="S257" s="102"/>
      <c r="T257" s="102"/>
      <c r="U257" s="102"/>
      <c r="V257" s="102"/>
      <c r="W257" s="102"/>
      <c r="X257" s="102"/>
      <c r="Y257" s="102"/>
      <c r="Z257" s="102"/>
      <c r="AA257" s="102"/>
      <c r="AB257" s="102"/>
      <c r="AC257" s="102"/>
      <c r="AD257" s="102"/>
      <c r="AE257" s="102"/>
      <c r="AF257" s="103"/>
      <c r="AH257" s="102"/>
      <c r="AI257" s="102"/>
    </row>
    <row r="258" spans="3:35" x14ac:dyDescent="0.2">
      <c r="C258" s="99"/>
      <c r="D258" s="100"/>
      <c r="E258" s="101"/>
      <c r="F258" s="102"/>
      <c r="G258" s="102"/>
      <c r="H258" s="102"/>
      <c r="I258" s="102"/>
      <c r="J258" s="102"/>
      <c r="K258" s="102"/>
      <c r="L258" s="102"/>
      <c r="M258" s="102"/>
      <c r="N258" s="102"/>
      <c r="O258" s="102"/>
      <c r="P258" s="102"/>
      <c r="Q258" s="102"/>
      <c r="R258" s="102"/>
      <c r="S258" s="102"/>
      <c r="T258" s="102"/>
      <c r="U258" s="102"/>
      <c r="V258" s="102"/>
      <c r="W258" s="102"/>
      <c r="X258" s="102"/>
      <c r="Y258" s="102"/>
      <c r="Z258" s="102"/>
      <c r="AA258" s="102"/>
      <c r="AB258" s="102"/>
      <c r="AC258" s="102"/>
      <c r="AD258" s="102"/>
      <c r="AE258" s="102"/>
      <c r="AF258" s="103"/>
      <c r="AH258" s="102"/>
      <c r="AI258" s="102"/>
    </row>
    <row r="259" spans="3:35" x14ac:dyDescent="0.2">
      <c r="C259" s="99"/>
      <c r="D259" s="100"/>
      <c r="E259" s="101"/>
      <c r="F259" s="102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102"/>
      <c r="S259" s="102"/>
      <c r="T259" s="102"/>
      <c r="U259" s="102"/>
      <c r="V259" s="102"/>
      <c r="W259" s="102"/>
      <c r="X259" s="102"/>
      <c r="Y259" s="102"/>
      <c r="Z259" s="102"/>
      <c r="AA259" s="102"/>
      <c r="AB259" s="102"/>
      <c r="AC259" s="102"/>
      <c r="AD259" s="102"/>
      <c r="AE259" s="102"/>
      <c r="AF259" s="103"/>
      <c r="AH259" s="102"/>
      <c r="AI259" s="102"/>
    </row>
    <row r="260" spans="3:35" x14ac:dyDescent="0.2">
      <c r="C260" s="99"/>
      <c r="D260" s="100"/>
      <c r="E260" s="101"/>
      <c r="F260" s="102"/>
      <c r="G260" s="102"/>
      <c r="H260" s="102"/>
      <c r="I260" s="102"/>
      <c r="J260" s="102"/>
      <c r="K260" s="102"/>
      <c r="L260" s="102"/>
      <c r="M260" s="102"/>
      <c r="N260" s="102"/>
      <c r="O260" s="102"/>
      <c r="P260" s="102"/>
      <c r="Q260" s="102"/>
      <c r="R260" s="102"/>
      <c r="S260" s="102"/>
      <c r="T260" s="102"/>
      <c r="U260" s="102"/>
      <c r="V260" s="102"/>
      <c r="W260" s="102"/>
      <c r="X260" s="102"/>
      <c r="Y260" s="102"/>
      <c r="Z260" s="102"/>
      <c r="AA260" s="102"/>
      <c r="AB260" s="102"/>
      <c r="AC260" s="102"/>
      <c r="AD260" s="102"/>
      <c r="AE260" s="102"/>
      <c r="AF260" s="103"/>
      <c r="AH260" s="102"/>
      <c r="AI260" s="102"/>
    </row>
    <row r="261" spans="3:35" x14ac:dyDescent="0.2">
      <c r="C261" s="99"/>
      <c r="D261" s="100"/>
      <c r="E261" s="101"/>
      <c r="F261" s="102"/>
      <c r="G261" s="102"/>
      <c r="H261" s="102"/>
      <c r="I261" s="102"/>
      <c r="J261" s="102"/>
      <c r="K261" s="102"/>
      <c r="L261" s="102"/>
      <c r="M261" s="102"/>
      <c r="N261" s="102"/>
      <c r="O261" s="102"/>
      <c r="P261" s="102"/>
      <c r="Q261" s="102"/>
      <c r="R261" s="102"/>
      <c r="S261" s="102"/>
      <c r="T261" s="102"/>
      <c r="U261" s="102"/>
      <c r="V261" s="102"/>
      <c r="W261" s="102"/>
      <c r="X261" s="102"/>
      <c r="Y261" s="102"/>
      <c r="Z261" s="102"/>
      <c r="AA261" s="102"/>
      <c r="AB261" s="102"/>
      <c r="AC261" s="102"/>
      <c r="AD261" s="102"/>
      <c r="AE261" s="102"/>
      <c r="AF261" s="103"/>
      <c r="AH261" s="102"/>
      <c r="AI261" s="102"/>
    </row>
    <row r="262" spans="3:35" x14ac:dyDescent="0.2">
      <c r="C262" s="99"/>
      <c r="D262" s="100"/>
      <c r="E262" s="101"/>
      <c r="F262" s="102"/>
      <c r="G262" s="102"/>
      <c r="H262" s="102"/>
      <c r="I262" s="102"/>
      <c r="J262" s="102"/>
      <c r="K262" s="102"/>
      <c r="L262" s="102"/>
      <c r="M262" s="102"/>
      <c r="N262" s="102"/>
      <c r="O262" s="102"/>
      <c r="P262" s="102"/>
      <c r="Q262" s="102"/>
      <c r="R262" s="102"/>
      <c r="S262" s="102"/>
      <c r="T262" s="102"/>
      <c r="U262" s="102"/>
      <c r="V262" s="102"/>
      <c r="W262" s="102"/>
      <c r="X262" s="102"/>
      <c r="Y262" s="102"/>
      <c r="Z262" s="102"/>
      <c r="AA262" s="102"/>
      <c r="AB262" s="102"/>
      <c r="AC262" s="102"/>
      <c r="AD262" s="102"/>
      <c r="AE262" s="102"/>
      <c r="AF262" s="103"/>
      <c r="AH262" s="102"/>
      <c r="AI262" s="102"/>
    </row>
    <row r="263" spans="3:35" x14ac:dyDescent="0.2">
      <c r="C263" s="99"/>
      <c r="D263" s="100"/>
      <c r="E263" s="101"/>
      <c r="F263" s="102"/>
      <c r="G263" s="102"/>
      <c r="H263" s="102"/>
      <c r="I263" s="102"/>
      <c r="J263" s="102"/>
      <c r="K263" s="102"/>
      <c r="L263" s="102"/>
      <c r="M263" s="102"/>
      <c r="N263" s="102"/>
      <c r="O263" s="102"/>
      <c r="P263" s="102"/>
      <c r="Q263" s="102"/>
      <c r="R263" s="102"/>
      <c r="S263" s="102"/>
      <c r="T263" s="102"/>
      <c r="U263" s="102"/>
      <c r="V263" s="102"/>
      <c r="W263" s="102"/>
      <c r="X263" s="102"/>
      <c r="Y263" s="102"/>
      <c r="Z263" s="102"/>
      <c r="AA263" s="102"/>
      <c r="AB263" s="102"/>
      <c r="AC263" s="102"/>
      <c r="AD263" s="102"/>
      <c r="AE263" s="102"/>
      <c r="AF263" s="103"/>
      <c r="AH263" s="102"/>
      <c r="AI263" s="102"/>
    </row>
    <row r="264" spans="3:35" x14ac:dyDescent="0.2">
      <c r="C264" s="99"/>
      <c r="D264" s="100"/>
      <c r="E264" s="101"/>
      <c r="F264" s="102"/>
      <c r="G264" s="102"/>
      <c r="H264" s="102"/>
      <c r="I264" s="102"/>
      <c r="J264" s="102"/>
      <c r="K264" s="102"/>
      <c r="L264" s="102"/>
      <c r="M264" s="102"/>
      <c r="N264" s="102"/>
      <c r="O264" s="102"/>
      <c r="P264" s="102"/>
      <c r="Q264" s="102"/>
      <c r="R264" s="102"/>
      <c r="S264" s="102"/>
      <c r="T264" s="102"/>
      <c r="U264" s="102"/>
      <c r="V264" s="102"/>
      <c r="W264" s="102"/>
      <c r="X264" s="102"/>
      <c r="Y264" s="102"/>
      <c r="Z264" s="102"/>
      <c r="AA264" s="102"/>
      <c r="AB264" s="102"/>
      <c r="AC264" s="102"/>
      <c r="AD264" s="102"/>
      <c r="AE264" s="102"/>
      <c r="AF264" s="103"/>
      <c r="AH264" s="102"/>
      <c r="AI264" s="102"/>
    </row>
    <row r="265" spans="3:35" x14ac:dyDescent="0.2">
      <c r="C265" s="99"/>
      <c r="D265" s="100"/>
      <c r="E265" s="101"/>
      <c r="F265" s="102"/>
      <c r="G265" s="102"/>
      <c r="H265" s="102"/>
      <c r="I265" s="102"/>
      <c r="J265" s="102"/>
      <c r="K265" s="102"/>
      <c r="L265" s="102"/>
      <c r="M265" s="102"/>
      <c r="N265" s="102"/>
      <c r="O265" s="102"/>
      <c r="P265" s="102"/>
      <c r="Q265" s="102"/>
      <c r="R265" s="102"/>
      <c r="S265" s="102"/>
      <c r="T265" s="102"/>
      <c r="U265" s="102"/>
      <c r="V265" s="102"/>
      <c r="W265" s="102"/>
      <c r="X265" s="102"/>
      <c r="Y265" s="102"/>
      <c r="Z265" s="102"/>
      <c r="AA265" s="102"/>
      <c r="AB265" s="102"/>
      <c r="AC265" s="102"/>
      <c r="AD265" s="102"/>
      <c r="AE265" s="102"/>
      <c r="AF265" s="103"/>
      <c r="AH265" s="102"/>
      <c r="AI265" s="102"/>
    </row>
    <row r="266" spans="3:35" x14ac:dyDescent="0.2">
      <c r="C266" s="99"/>
      <c r="D266" s="100"/>
      <c r="E266" s="101"/>
      <c r="F266" s="102"/>
      <c r="G266" s="102"/>
      <c r="H266" s="102"/>
      <c r="I266" s="102"/>
      <c r="J266" s="102"/>
      <c r="K266" s="102"/>
      <c r="L266" s="102"/>
      <c r="M266" s="102"/>
      <c r="N266" s="102"/>
      <c r="O266" s="102"/>
      <c r="P266" s="102"/>
      <c r="Q266" s="102"/>
      <c r="R266" s="102"/>
      <c r="S266" s="102"/>
      <c r="T266" s="102"/>
      <c r="U266" s="102"/>
      <c r="V266" s="102"/>
      <c r="W266" s="102"/>
      <c r="X266" s="102"/>
      <c r="Y266" s="102"/>
      <c r="Z266" s="102"/>
      <c r="AA266" s="102"/>
      <c r="AB266" s="102"/>
      <c r="AC266" s="102"/>
      <c r="AD266" s="102"/>
      <c r="AE266" s="102"/>
      <c r="AF266" s="103"/>
      <c r="AH266" s="102"/>
      <c r="AI266" s="102"/>
    </row>
    <row r="267" spans="3:35" x14ac:dyDescent="0.2">
      <c r="C267" s="99"/>
      <c r="D267" s="100"/>
      <c r="E267" s="101"/>
      <c r="F267" s="102"/>
      <c r="G267" s="102"/>
      <c r="H267" s="102"/>
      <c r="I267" s="102"/>
      <c r="J267" s="102"/>
      <c r="K267" s="102"/>
      <c r="L267" s="102"/>
      <c r="M267" s="102"/>
      <c r="N267" s="102"/>
      <c r="O267" s="102"/>
      <c r="P267" s="102"/>
      <c r="Q267" s="102"/>
      <c r="R267" s="102"/>
      <c r="S267" s="102"/>
      <c r="T267" s="102"/>
      <c r="U267" s="102"/>
      <c r="V267" s="102"/>
      <c r="W267" s="102"/>
      <c r="X267" s="102"/>
      <c r="Y267" s="102"/>
      <c r="Z267" s="102"/>
      <c r="AA267" s="102"/>
      <c r="AB267" s="102"/>
      <c r="AC267" s="102"/>
      <c r="AD267" s="102"/>
      <c r="AE267" s="102"/>
      <c r="AF267" s="103"/>
      <c r="AH267" s="102"/>
      <c r="AI267" s="102"/>
    </row>
    <row r="268" spans="3:35" x14ac:dyDescent="0.2">
      <c r="C268" s="99"/>
      <c r="D268" s="100"/>
      <c r="E268" s="101"/>
      <c r="F268" s="102"/>
      <c r="G268" s="102"/>
      <c r="H268" s="102"/>
      <c r="I268" s="102"/>
      <c r="J268" s="102"/>
      <c r="K268" s="102"/>
      <c r="L268" s="102"/>
      <c r="M268" s="102"/>
      <c r="N268" s="102"/>
      <c r="O268" s="102"/>
      <c r="P268" s="102"/>
      <c r="Q268" s="102"/>
      <c r="R268" s="102"/>
      <c r="S268" s="102"/>
      <c r="T268" s="102"/>
      <c r="U268" s="102"/>
      <c r="V268" s="102"/>
      <c r="W268" s="102"/>
      <c r="X268" s="102"/>
      <c r="Y268" s="102"/>
      <c r="Z268" s="102"/>
      <c r="AA268" s="102"/>
      <c r="AB268" s="102"/>
      <c r="AC268" s="102"/>
      <c r="AD268" s="102"/>
      <c r="AE268" s="102"/>
      <c r="AF268" s="103"/>
      <c r="AH268" s="102"/>
      <c r="AI268" s="102"/>
    </row>
    <row r="269" spans="3:35" x14ac:dyDescent="0.2">
      <c r="C269" s="99"/>
      <c r="D269" s="100"/>
      <c r="E269" s="101"/>
      <c r="F269" s="102"/>
      <c r="G269" s="102"/>
      <c r="H269" s="102"/>
      <c r="I269" s="102"/>
      <c r="J269" s="102"/>
      <c r="K269" s="102"/>
      <c r="L269" s="102"/>
      <c r="M269" s="102"/>
      <c r="N269" s="102"/>
      <c r="O269" s="102"/>
      <c r="P269" s="102"/>
      <c r="Q269" s="102"/>
      <c r="R269" s="102"/>
      <c r="S269" s="102"/>
      <c r="T269" s="102"/>
      <c r="U269" s="102"/>
      <c r="V269" s="102"/>
      <c r="W269" s="102"/>
      <c r="X269" s="102"/>
      <c r="Y269" s="102"/>
      <c r="Z269" s="102"/>
      <c r="AA269" s="102"/>
      <c r="AB269" s="102"/>
      <c r="AC269" s="102"/>
      <c r="AD269" s="102"/>
      <c r="AE269" s="102"/>
      <c r="AF269" s="103"/>
      <c r="AH269" s="102"/>
      <c r="AI269" s="102"/>
    </row>
    <row r="270" spans="3:35" x14ac:dyDescent="0.2">
      <c r="C270" s="99"/>
      <c r="D270" s="100"/>
      <c r="E270" s="101"/>
      <c r="F270" s="102"/>
      <c r="G270" s="102"/>
      <c r="H270" s="102"/>
      <c r="I270" s="102"/>
      <c r="J270" s="102"/>
      <c r="K270" s="102"/>
      <c r="L270" s="102"/>
      <c r="M270" s="102"/>
      <c r="N270" s="102"/>
      <c r="O270" s="102"/>
      <c r="P270" s="102"/>
      <c r="Q270" s="102"/>
      <c r="R270" s="102"/>
      <c r="S270" s="102"/>
      <c r="T270" s="102"/>
      <c r="U270" s="102"/>
      <c r="V270" s="102"/>
      <c r="W270" s="102"/>
      <c r="X270" s="102"/>
      <c r="Y270" s="102"/>
      <c r="Z270" s="102"/>
      <c r="AA270" s="102"/>
      <c r="AB270" s="102"/>
      <c r="AC270" s="102"/>
      <c r="AD270" s="102"/>
      <c r="AE270" s="102"/>
      <c r="AF270" s="103"/>
      <c r="AH270" s="102"/>
      <c r="AI270" s="102"/>
    </row>
    <row r="271" spans="3:35" x14ac:dyDescent="0.2">
      <c r="C271" s="99"/>
      <c r="D271" s="100"/>
      <c r="E271" s="101"/>
      <c r="F271" s="102"/>
      <c r="G271" s="102"/>
      <c r="H271" s="102"/>
      <c r="I271" s="102"/>
      <c r="J271" s="102"/>
      <c r="K271" s="102"/>
      <c r="L271" s="102"/>
      <c r="M271" s="102"/>
      <c r="N271" s="102"/>
      <c r="O271" s="102"/>
      <c r="P271" s="102"/>
      <c r="Q271" s="102"/>
      <c r="R271" s="102"/>
      <c r="S271" s="102"/>
      <c r="T271" s="102"/>
      <c r="U271" s="102"/>
      <c r="V271" s="102"/>
      <c r="W271" s="102"/>
      <c r="X271" s="102"/>
      <c r="Y271" s="102"/>
      <c r="Z271" s="102"/>
      <c r="AA271" s="102"/>
      <c r="AB271" s="102"/>
      <c r="AC271" s="102"/>
      <c r="AD271" s="102"/>
      <c r="AE271" s="102"/>
      <c r="AF271" s="103"/>
      <c r="AH271" s="102"/>
      <c r="AI271" s="102"/>
    </row>
    <row r="272" spans="3:35" x14ac:dyDescent="0.2">
      <c r="C272" s="99"/>
      <c r="D272" s="100"/>
      <c r="E272" s="101"/>
      <c r="F272" s="102"/>
      <c r="G272" s="102"/>
      <c r="H272" s="102"/>
      <c r="I272" s="102"/>
      <c r="J272" s="102"/>
      <c r="K272" s="102"/>
      <c r="L272" s="102"/>
      <c r="M272" s="102"/>
      <c r="N272" s="102"/>
      <c r="O272" s="102"/>
      <c r="P272" s="102"/>
      <c r="Q272" s="102"/>
      <c r="R272" s="102"/>
      <c r="S272" s="102"/>
      <c r="T272" s="102"/>
      <c r="U272" s="102"/>
      <c r="V272" s="102"/>
      <c r="W272" s="102"/>
      <c r="X272" s="102"/>
      <c r="Y272" s="102"/>
      <c r="Z272" s="102"/>
      <c r="AA272" s="102"/>
      <c r="AB272" s="102"/>
      <c r="AC272" s="102"/>
      <c r="AD272" s="102"/>
      <c r="AE272" s="102"/>
      <c r="AF272" s="103"/>
      <c r="AH272" s="102"/>
      <c r="AI272" s="102"/>
    </row>
    <row r="273" spans="3:35" x14ac:dyDescent="0.2">
      <c r="C273" s="99"/>
      <c r="D273" s="100"/>
      <c r="E273" s="101"/>
      <c r="F273" s="102"/>
      <c r="G273" s="102"/>
      <c r="H273" s="102"/>
      <c r="I273" s="102"/>
      <c r="J273" s="102"/>
      <c r="K273" s="102"/>
      <c r="L273" s="102"/>
      <c r="M273" s="102"/>
      <c r="N273" s="102"/>
      <c r="O273" s="102"/>
      <c r="P273" s="102"/>
      <c r="Q273" s="102"/>
      <c r="R273" s="102"/>
      <c r="S273" s="102"/>
      <c r="T273" s="102"/>
      <c r="U273" s="102"/>
      <c r="V273" s="102"/>
      <c r="W273" s="102"/>
      <c r="X273" s="102"/>
      <c r="Y273" s="102"/>
      <c r="Z273" s="102"/>
      <c r="AA273" s="102"/>
      <c r="AB273" s="102"/>
      <c r="AC273" s="102"/>
      <c r="AD273" s="102"/>
      <c r="AE273" s="102"/>
      <c r="AF273" s="103"/>
      <c r="AH273" s="102"/>
      <c r="AI273" s="102"/>
    </row>
    <row r="274" spans="3:35" x14ac:dyDescent="0.2">
      <c r="C274" s="99"/>
      <c r="D274" s="100"/>
      <c r="E274" s="101"/>
      <c r="F274" s="102"/>
      <c r="G274" s="102"/>
      <c r="H274" s="102"/>
      <c r="I274" s="102"/>
      <c r="J274" s="102"/>
      <c r="K274" s="102"/>
      <c r="L274" s="102"/>
      <c r="M274" s="102"/>
      <c r="N274" s="102"/>
      <c r="O274" s="102"/>
      <c r="P274" s="102"/>
      <c r="Q274" s="102"/>
      <c r="R274" s="102"/>
      <c r="S274" s="102"/>
      <c r="T274" s="102"/>
      <c r="U274" s="102"/>
      <c r="V274" s="102"/>
      <c r="W274" s="102"/>
      <c r="X274" s="102"/>
      <c r="Y274" s="102"/>
      <c r="Z274" s="102"/>
      <c r="AA274" s="102"/>
      <c r="AB274" s="102"/>
      <c r="AC274" s="102"/>
      <c r="AD274" s="102"/>
      <c r="AE274" s="102"/>
      <c r="AF274" s="103"/>
      <c r="AH274" s="102"/>
      <c r="AI274" s="102"/>
    </row>
    <row r="275" spans="3:35" x14ac:dyDescent="0.2">
      <c r="C275" s="99"/>
      <c r="D275" s="100"/>
      <c r="E275" s="101"/>
      <c r="F275" s="102"/>
      <c r="G275" s="102"/>
      <c r="H275" s="102"/>
      <c r="I275" s="102"/>
      <c r="J275" s="102"/>
      <c r="K275" s="102"/>
      <c r="L275" s="102"/>
      <c r="M275" s="102"/>
      <c r="N275" s="102"/>
      <c r="O275" s="102"/>
      <c r="P275" s="102"/>
      <c r="Q275" s="102"/>
      <c r="R275" s="102"/>
      <c r="S275" s="102"/>
      <c r="T275" s="102"/>
      <c r="U275" s="102"/>
      <c r="V275" s="102"/>
      <c r="W275" s="102"/>
      <c r="X275" s="102"/>
      <c r="Y275" s="102"/>
      <c r="Z275" s="102"/>
      <c r="AA275" s="102"/>
      <c r="AB275" s="102"/>
      <c r="AC275" s="102"/>
      <c r="AD275" s="102"/>
      <c r="AE275" s="102"/>
      <c r="AF275" s="103"/>
      <c r="AH275" s="102"/>
      <c r="AI275" s="102"/>
    </row>
    <row r="276" spans="3:35" x14ac:dyDescent="0.2">
      <c r="C276" s="99"/>
      <c r="D276" s="100"/>
      <c r="E276" s="101"/>
      <c r="F276" s="102"/>
      <c r="G276" s="102"/>
      <c r="H276" s="102"/>
      <c r="I276" s="102"/>
      <c r="J276" s="102"/>
      <c r="K276" s="102"/>
      <c r="L276" s="102"/>
      <c r="M276" s="102"/>
      <c r="N276" s="102"/>
      <c r="O276" s="102"/>
      <c r="P276" s="102"/>
      <c r="Q276" s="102"/>
      <c r="R276" s="102"/>
      <c r="S276" s="102"/>
      <c r="T276" s="102"/>
      <c r="U276" s="102"/>
      <c r="V276" s="102"/>
      <c r="W276" s="102"/>
      <c r="X276" s="102"/>
      <c r="Y276" s="102"/>
      <c r="Z276" s="102"/>
      <c r="AA276" s="102"/>
      <c r="AB276" s="102"/>
      <c r="AC276" s="102"/>
      <c r="AD276" s="102"/>
      <c r="AE276" s="102"/>
      <c r="AF276" s="103"/>
      <c r="AH276" s="102"/>
      <c r="AI276" s="102"/>
    </row>
    <row r="277" spans="3:35" x14ac:dyDescent="0.2">
      <c r="C277" s="99"/>
      <c r="D277" s="100"/>
      <c r="E277" s="101"/>
      <c r="F277" s="102"/>
      <c r="G277" s="102"/>
      <c r="H277" s="102"/>
      <c r="I277" s="102"/>
      <c r="J277" s="102"/>
      <c r="K277" s="102"/>
      <c r="L277" s="102"/>
      <c r="M277" s="102"/>
      <c r="N277" s="102"/>
      <c r="O277" s="102"/>
      <c r="P277" s="102"/>
      <c r="Q277" s="102"/>
      <c r="R277" s="102"/>
      <c r="S277" s="102"/>
      <c r="T277" s="102"/>
      <c r="U277" s="102"/>
      <c r="V277" s="102"/>
      <c r="W277" s="102"/>
      <c r="X277" s="102"/>
      <c r="Y277" s="102"/>
      <c r="Z277" s="102"/>
      <c r="AA277" s="102"/>
      <c r="AB277" s="102"/>
      <c r="AC277" s="102"/>
      <c r="AD277" s="102"/>
      <c r="AE277" s="102"/>
      <c r="AF277" s="103"/>
      <c r="AH277" s="102"/>
      <c r="AI277" s="102"/>
    </row>
    <row r="278" spans="3:35" x14ac:dyDescent="0.2">
      <c r="C278" s="99"/>
      <c r="D278" s="100"/>
      <c r="E278" s="101"/>
      <c r="F278" s="102"/>
      <c r="G278" s="102"/>
      <c r="H278" s="102"/>
      <c r="I278" s="102"/>
      <c r="J278" s="102"/>
      <c r="K278" s="102"/>
      <c r="L278" s="102"/>
      <c r="M278" s="102"/>
      <c r="N278" s="102"/>
      <c r="O278" s="102"/>
      <c r="P278" s="102"/>
      <c r="Q278" s="102"/>
      <c r="R278" s="102"/>
      <c r="S278" s="102"/>
      <c r="T278" s="102"/>
      <c r="U278" s="102"/>
      <c r="V278" s="102"/>
      <c r="W278" s="102"/>
      <c r="X278" s="102"/>
      <c r="Y278" s="102"/>
      <c r="Z278" s="102"/>
      <c r="AA278" s="102"/>
      <c r="AB278" s="102"/>
      <c r="AC278" s="102"/>
      <c r="AD278" s="102"/>
      <c r="AE278" s="102"/>
      <c r="AF278" s="103"/>
      <c r="AH278" s="102"/>
      <c r="AI278" s="102"/>
    </row>
    <row r="279" spans="3:35" x14ac:dyDescent="0.2">
      <c r="C279" s="99"/>
      <c r="D279" s="100"/>
      <c r="E279" s="101"/>
      <c r="F279" s="102"/>
      <c r="G279" s="102"/>
      <c r="H279" s="102"/>
      <c r="I279" s="102"/>
      <c r="J279" s="102"/>
      <c r="K279" s="102"/>
      <c r="L279" s="102"/>
      <c r="M279" s="102"/>
      <c r="N279" s="102"/>
      <c r="O279" s="102"/>
      <c r="P279" s="102"/>
      <c r="Q279" s="102"/>
      <c r="R279" s="102"/>
      <c r="S279" s="102"/>
      <c r="T279" s="102"/>
      <c r="U279" s="102"/>
      <c r="V279" s="102"/>
      <c r="W279" s="102"/>
      <c r="X279" s="102"/>
      <c r="Y279" s="102"/>
      <c r="Z279" s="102"/>
      <c r="AA279" s="102"/>
      <c r="AB279" s="102"/>
      <c r="AC279" s="102"/>
      <c r="AD279" s="102"/>
      <c r="AE279" s="102"/>
      <c r="AF279" s="103"/>
      <c r="AH279" s="102"/>
      <c r="AI279" s="102"/>
    </row>
    <row r="280" spans="3:35" x14ac:dyDescent="0.2">
      <c r="C280" s="99"/>
      <c r="D280" s="100"/>
      <c r="E280" s="101"/>
      <c r="F280" s="102"/>
      <c r="G280" s="102"/>
      <c r="H280" s="102"/>
      <c r="I280" s="102"/>
      <c r="J280" s="102"/>
      <c r="K280" s="102"/>
      <c r="L280" s="102"/>
      <c r="M280" s="102"/>
      <c r="N280" s="102"/>
      <c r="O280" s="102"/>
      <c r="P280" s="102"/>
      <c r="Q280" s="102"/>
      <c r="R280" s="102"/>
      <c r="S280" s="102"/>
      <c r="T280" s="102"/>
      <c r="U280" s="102"/>
      <c r="V280" s="102"/>
      <c r="W280" s="102"/>
      <c r="X280" s="102"/>
      <c r="Y280" s="102"/>
      <c r="Z280" s="102"/>
      <c r="AA280" s="102"/>
      <c r="AB280" s="102"/>
      <c r="AC280" s="102"/>
      <c r="AD280" s="102"/>
      <c r="AE280" s="102"/>
      <c r="AF280" s="103"/>
      <c r="AH280" s="102"/>
      <c r="AI280" s="102"/>
    </row>
    <row r="281" spans="3:35" x14ac:dyDescent="0.2">
      <c r="C281" s="99"/>
      <c r="D281" s="100"/>
      <c r="E281" s="101"/>
      <c r="F281" s="102"/>
      <c r="G281" s="102"/>
      <c r="H281" s="102"/>
      <c r="I281" s="102"/>
      <c r="J281" s="102"/>
      <c r="K281" s="102"/>
      <c r="L281" s="102"/>
      <c r="M281" s="102"/>
      <c r="N281" s="102"/>
      <c r="O281" s="102"/>
      <c r="P281" s="102"/>
      <c r="Q281" s="102"/>
      <c r="R281" s="102"/>
      <c r="S281" s="102"/>
      <c r="T281" s="102"/>
      <c r="U281" s="102"/>
      <c r="V281" s="102"/>
      <c r="W281" s="102"/>
      <c r="X281" s="102"/>
      <c r="Y281" s="102"/>
      <c r="Z281" s="102"/>
      <c r="AA281" s="102"/>
      <c r="AB281" s="102"/>
      <c r="AC281" s="102"/>
      <c r="AD281" s="102"/>
      <c r="AE281" s="102"/>
      <c r="AF281" s="103"/>
      <c r="AH281" s="102"/>
      <c r="AI281" s="102"/>
    </row>
    <row r="282" spans="3:35" x14ac:dyDescent="0.2">
      <c r="C282" s="99"/>
      <c r="D282" s="100"/>
      <c r="E282" s="101"/>
      <c r="F282" s="102"/>
      <c r="G282" s="102"/>
      <c r="H282" s="102"/>
      <c r="I282" s="102"/>
      <c r="J282" s="102"/>
      <c r="K282" s="102"/>
      <c r="L282" s="102"/>
      <c r="M282" s="102"/>
      <c r="N282" s="102"/>
      <c r="O282" s="102"/>
      <c r="P282" s="102"/>
      <c r="Q282" s="102"/>
      <c r="R282" s="102"/>
      <c r="S282" s="102"/>
      <c r="T282" s="102"/>
      <c r="U282" s="102"/>
      <c r="V282" s="102"/>
      <c r="W282" s="102"/>
      <c r="X282" s="102"/>
      <c r="Y282" s="102"/>
      <c r="Z282" s="102"/>
      <c r="AA282" s="102"/>
      <c r="AB282" s="102"/>
      <c r="AC282" s="102"/>
      <c r="AD282" s="102"/>
      <c r="AE282" s="102"/>
      <c r="AF282" s="103"/>
      <c r="AH282" s="102"/>
      <c r="AI282" s="102"/>
    </row>
    <row r="283" spans="3:35" x14ac:dyDescent="0.2">
      <c r="C283" s="99"/>
      <c r="D283" s="100"/>
      <c r="E283" s="101"/>
      <c r="F283" s="102"/>
      <c r="G283" s="102"/>
      <c r="H283" s="102"/>
      <c r="I283" s="102"/>
      <c r="J283" s="102"/>
      <c r="K283" s="102"/>
      <c r="L283" s="102"/>
      <c r="M283" s="102"/>
      <c r="N283" s="102"/>
      <c r="O283" s="102"/>
      <c r="P283" s="102"/>
      <c r="Q283" s="102"/>
      <c r="R283" s="102"/>
      <c r="S283" s="102"/>
      <c r="T283" s="102"/>
      <c r="U283" s="102"/>
      <c r="V283" s="102"/>
      <c r="W283" s="102"/>
      <c r="X283" s="102"/>
      <c r="Y283" s="102"/>
      <c r="Z283" s="102"/>
      <c r="AA283" s="102"/>
      <c r="AB283" s="102"/>
      <c r="AC283" s="102"/>
      <c r="AD283" s="102"/>
      <c r="AE283" s="102"/>
      <c r="AF283" s="103"/>
      <c r="AH283" s="102"/>
      <c r="AI283" s="102"/>
    </row>
    <row r="284" spans="3:35" x14ac:dyDescent="0.2">
      <c r="C284" s="99"/>
      <c r="D284" s="100"/>
      <c r="E284" s="101"/>
      <c r="F284" s="102"/>
      <c r="G284" s="102"/>
      <c r="H284" s="102"/>
      <c r="I284" s="102"/>
      <c r="J284" s="102"/>
      <c r="K284" s="102"/>
      <c r="L284" s="102"/>
      <c r="M284" s="102"/>
      <c r="N284" s="102"/>
      <c r="O284" s="102"/>
      <c r="P284" s="102"/>
      <c r="Q284" s="102"/>
      <c r="R284" s="102"/>
      <c r="S284" s="102"/>
      <c r="T284" s="102"/>
      <c r="U284" s="102"/>
      <c r="V284" s="102"/>
      <c r="W284" s="102"/>
      <c r="X284" s="102"/>
      <c r="Y284" s="102"/>
      <c r="Z284" s="102"/>
      <c r="AA284" s="102"/>
      <c r="AB284" s="102"/>
      <c r="AC284" s="102"/>
      <c r="AD284" s="102"/>
      <c r="AE284" s="102"/>
      <c r="AF284" s="103"/>
      <c r="AH284" s="102"/>
      <c r="AI284" s="102"/>
    </row>
    <row r="285" spans="3:35" x14ac:dyDescent="0.2">
      <c r="C285" s="99"/>
      <c r="D285" s="100"/>
      <c r="E285" s="101"/>
      <c r="F285" s="102"/>
      <c r="G285" s="102"/>
      <c r="H285" s="102"/>
      <c r="I285" s="102"/>
      <c r="J285" s="102"/>
      <c r="K285" s="102"/>
      <c r="L285" s="102"/>
      <c r="M285" s="102"/>
      <c r="N285" s="102"/>
      <c r="O285" s="102"/>
      <c r="P285" s="102"/>
      <c r="Q285" s="102"/>
      <c r="R285" s="102"/>
      <c r="S285" s="102"/>
      <c r="T285" s="102"/>
      <c r="U285" s="102"/>
      <c r="V285" s="102"/>
      <c r="W285" s="102"/>
      <c r="X285" s="102"/>
      <c r="Y285" s="102"/>
      <c r="Z285" s="102"/>
      <c r="AA285" s="102"/>
      <c r="AB285" s="102"/>
      <c r="AC285" s="102"/>
      <c r="AD285" s="102"/>
      <c r="AE285" s="102"/>
      <c r="AF285" s="103"/>
      <c r="AH285" s="102"/>
      <c r="AI285" s="102"/>
    </row>
    <row r="286" spans="3:35" x14ac:dyDescent="0.2">
      <c r="C286" s="99"/>
      <c r="D286" s="100"/>
      <c r="E286" s="101"/>
      <c r="F286" s="102"/>
      <c r="G286" s="102"/>
      <c r="H286" s="102"/>
      <c r="I286" s="102"/>
      <c r="J286" s="102"/>
      <c r="K286" s="102"/>
      <c r="L286" s="102"/>
      <c r="M286" s="102"/>
      <c r="N286" s="102"/>
      <c r="O286" s="102"/>
      <c r="P286" s="102"/>
      <c r="Q286" s="102"/>
      <c r="R286" s="102"/>
      <c r="S286" s="102"/>
      <c r="T286" s="102"/>
      <c r="U286" s="102"/>
      <c r="V286" s="102"/>
      <c r="W286" s="102"/>
      <c r="X286" s="102"/>
      <c r="Y286" s="102"/>
      <c r="Z286" s="102"/>
      <c r="AA286" s="102"/>
      <c r="AB286" s="102"/>
      <c r="AC286" s="102"/>
      <c r="AD286" s="102"/>
      <c r="AE286" s="102"/>
      <c r="AF286" s="103"/>
      <c r="AH286" s="102"/>
      <c r="AI286" s="102"/>
    </row>
    <row r="287" spans="3:35" x14ac:dyDescent="0.2">
      <c r="C287" s="99"/>
      <c r="D287" s="100"/>
      <c r="E287" s="101"/>
      <c r="F287" s="102"/>
      <c r="G287" s="102"/>
      <c r="H287" s="102"/>
      <c r="I287" s="102"/>
      <c r="J287" s="102"/>
      <c r="K287" s="102"/>
      <c r="L287" s="102"/>
      <c r="M287" s="102"/>
      <c r="N287" s="102"/>
      <c r="O287" s="102"/>
      <c r="P287" s="102"/>
      <c r="Q287" s="102"/>
      <c r="R287" s="102"/>
      <c r="S287" s="102"/>
      <c r="T287" s="102"/>
      <c r="U287" s="102"/>
      <c r="V287" s="102"/>
      <c r="W287" s="102"/>
      <c r="X287" s="102"/>
      <c r="Y287" s="102"/>
      <c r="Z287" s="102"/>
      <c r="AA287" s="102"/>
      <c r="AB287" s="102"/>
      <c r="AC287" s="102"/>
      <c r="AD287" s="102"/>
      <c r="AE287" s="102"/>
      <c r="AF287" s="103"/>
      <c r="AH287" s="102"/>
      <c r="AI287" s="102"/>
    </row>
    <row r="288" spans="3:35" x14ac:dyDescent="0.2">
      <c r="C288" s="99"/>
      <c r="D288" s="100"/>
      <c r="E288" s="101"/>
      <c r="F288" s="102"/>
      <c r="G288" s="102"/>
      <c r="H288" s="102"/>
      <c r="I288" s="102"/>
      <c r="J288" s="102"/>
      <c r="K288" s="102"/>
      <c r="L288" s="102"/>
      <c r="M288" s="102"/>
      <c r="N288" s="102"/>
      <c r="O288" s="102"/>
      <c r="P288" s="102"/>
      <c r="Q288" s="102"/>
      <c r="R288" s="102"/>
      <c r="S288" s="102"/>
      <c r="T288" s="102"/>
      <c r="U288" s="102"/>
      <c r="V288" s="102"/>
      <c r="W288" s="102"/>
      <c r="X288" s="102"/>
      <c r="Y288" s="102"/>
      <c r="Z288" s="102"/>
      <c r="AA288" s="102"/>
      <c r="AB288" s="102"/>
      <c r="AC288" s="102"/>
      <c r="AD288" s="102"/>
      <c r="AE288" s="102"/>
      <c r="AF288" s="103"/>
      <c r="AH288" s="102"/>
      <c r="AI288" s="102"/>
    </row>
    <row r="289" spans="3:35" x14ac:dyDescent="0.2">
      <c r="C289" s="99"/>
      <c r="D289" s="100"/>
      <c r="E289" s="101"/>
      <c r="F289" s="102"/>
      <c r="G289" s="102"/>
      <c r="H289" s="102"/>
      <c r="I289" s="102"/>
      <c r="J289" s="102"/>
      <c r="K289" s="102"/>
      <c r="L289" s="102"/>
      <c r="M289" s="102"/>
      <c r="N289" s="102"/>
      <c r="O289" s="102"/>
      <c r="P289" s="102"/>
      <c r="Q289" s="102"/>
      <c r="R289" s="102"/>
      <c r="S289" s="102"/>
      <c r="T289" s="102"/>
      <c r="U289" s="102"/>
      <c r="V289" s="102"/>
      <c r="W289" s="102"/>
      <c r="X289" s="102"/>
      <c r="Y289" s="102"/>
      <c r="Z289" s="102"/>
      <c r="AA289" s="102"/>
      <c r="AB289" s="102"/>
      <c r="AC289" s="102"/>
      <c r="AD289" s="102"/>
      <c r="AE289" s="102"/>
      <c r="AF289" s="103"/>
      <c r="AH289" s="102"/>
      <c r="AI289" s="102"/>
    </row>
    <row r="290" spans="3:35" x14ac:dyDescent="0.2">
      <c r="C290" s="99"/>
      <c r="D290" s="100"/>
      <c r="E290" s="101"/>
      <c r="F290" s="102"/>
      <c r="G290" s="102"/>
      <c r="H290" s="102"/>
      <c r="I290" s="102"/>
      <c r="J290" s="102"/>
      <c r="K290" s="102"/>
      <c r="L290" s="102"/>
      <c r="M290" s="102"/>
      <c r="N290" s="102"/>
      <c r="O290" s="102"/>
      <c r="P290" s="102"/>
      <c r="Q290" s="102"/>
      <c r="R290" s="102"/>
      <c r="S290" s="102"/>
      <c r="T290" s="102"/>
      <c r="U290" s="102"/>
      <c r="V290" s="102"/>
      <c r="W290" s="102"/>
      <c r="X290" s="102"/>
      <c r="Y290" s="102"/>
      <c r="Z290" s="102"/>
      <c r="AA290" s="102"/>
      <c r="AB290" s="102"/>
      <c r="AC290" s="102"/>
      <c r="AD290" s="102"/>
      <c r="AE290" s="102"/>
      <c r="AF290" s="103"/>
      <c r="AH290" s="102"/>
      <c r="AI290" s="102"/>
    </row>
    <row r="291" spans="3:35" x14ac:dyDescent="0.2">
      <c r="C291" s="99"/>
      <c r="D291" s="100"/>
      <c r="E291" s="101"/>
      <c r="F291" s="102"/>
      <c r="G291" s="102"/>
      <c r="H291" s="102"/>
      <c r="I291" s="102"/>
      <c r="J291" s="102"/>
      <c r="K291" s="102"/>
      <c r="L291" s="102"/>
      <c r="M291" s="102"/>
      <c r="N291" s="102"/>
      <c r="O291" s="102"/>
      <c r="P291" s="102"/>
      <c r="Q291" s="102"/>
      <c r="R291" s="102"/>
      <c r="S291" s="102"/>
      <c r="T291" s="102"/>
      <c r="U291" s="102"/>
      <c r="V291" s="102"/>
      <c r="W291" s="102"/>
      <c r="X291" s="102"/>
      <c r="Y291" s="102"/>
      <c r="Z291" s="102"/>
      <c r="AA291" s="102"/>
      <c r="AB291" s="102"/>
      <c r="AC291" s="102"/>
      <c r="AD291" s="102"/>
      <c r="AE291" s="102"/>
      <c r="AF291" s="103"/>
      <c r="AH291" s="102"/>
      <c r="AI291" s="102"/>
    </row>
    <row r="292" spans="3:35" x14ac:dyDescent="0.2">
      <c r="C292" s="99"/>
      <c r="D292" s="100"/>
      <c r="E292" s="101"/>
      <c r="F292" s="102"/>
      <c r="G292" s="102"/>
      <c r="H292" s="102"/>
      <c r="I292" s="102"/>
      <c r="J292" s="102"/>
      <c r="K292" s="102"/>
      <c r="L292" s="102"/>
      <c r="M292" s="102"/>
      <c r="N292" s="102"/>
      <c r="O292" s="102"/>
      <c r="P292" s="102"/>
      <c r="Q292" s="102"/>
      <c r="R292" s="102"/>
      <c r="S292" s="102"/>
      <c r="T292" s="102"/>
      <c r="U292" s="102"/>
      <c r="V292" s="102"/>
      <c r="W292" s="102"/>
      <c r="X292" s="102"/>
      <c r="Y292" s="102"/>
      <c r="Z292" s="102"/>
      <c r="AA292" s="102"/>
      <c r="AB292" s="102"/>
      <c r="AC292" s="102"/>
      <c r="AD292" s="102"/>
      <c r="AE292" s="102"/>
      <c r="AF292" s="103"/>
      <c r="AH292" s="102"/>
      <c r="AI292" s="102"/>
    </row>
    <row r="293" spans="3:35" x14ac:dyDescent="0.2">
      <c r="C293" s="99"/>
      <c r="D293" s="100"/>
      <c r="E293" s="101"/>
      <c r="F293" s="102"/>
      <c r="G293" s="102"/>
      <c r="H293" s="102"/>
      <c r="I293" s="102"/>
      <c r="J293" s="102"/>
      <c r="K293" s="102"/>
      <c r="L293" s="102"/>
      <c r="M293" s="102"/>
      <c r="N293" s="102"/>
      <c r="O293" s="102"/>
      <c r="P293" s="102"/>
      <c r="Q293" s="102"/>
      <c r="R293" s="102"/>
      <c r="S293" s="102"/>
      <c r="T293" s="102"/>
      <c r="U293" s="102"/>
      <c r="V293" s="102"/>
      <c r="W293" s="102"/>
      <c r="X293" s="102"/>
      <c r="Y293" s="102"/>
      <c r="Z293" s="102"/>
      <c r="AA293" s="102"/>
      <c r="AB293" s="102"/>
      <c r="AC293" s="102"/>
      <c r="AD293" s="102"/>
      <c r="AE293" s="102"/>
      <c r="AF293" s="103"/>
      <c r="AH293" s="102"/>
      <c r="AI293" s="102"/>
    </row>
    <row r="294" spans="3:35" x14ac:dyDescent="0.2">
      <c r="C294" s="99"/>
      <c r="D294" s="100"/>
      <c r="E294" s="101"/>
      <c r="F294" s="102"/>
      <c r="G294" s="102"/>
      <c r="H294" s="102"/>
      <c r="I294" s="102"/>
      <c r="J294" s="102"/>
      <c r="K294" s="102"/>
      <c r="L294" s="102"/>
      <c r="M294" s="102"/>
      <c r="N294" s="102"/>
      <c r="O294" s="102"/>
      <c r="P294" s="102"/>
      <c r="Q294" s="102"/>
      <c r="R294" s="102"/>
      <c r="S294" s="102"/>
      <c r="T294" s="102"/>
      <c r="U294" s="102"/>
      <c r="V294" s="102"/>
      <c r="W294" s="102"/>
      <c r="X294" s="102"/>
      <c r="Y294" s="102"/>
      <c r="Z294" s="102"/>
      <c r="AA294" s="102"/>
      <c r="AB294" s="102"/>
      <c r="AC294" s="102"/>
      <c r="AD294" s="102"/>
      <c r="AE294" s="102"/>
      <c r="AF294" s="103"/>
      <c r="AH294" s="102"/>
      <c r="AI294" s="102"/>
    </row>
    <row r="295" spans="3:35" x14ac:dyDescent="0.2">
      <c r="C295" s="99"/>
      <c r="D295" s="100"/>
      <c r="E295" s="101"/>
      <c r="F295" s="102"/>
      <c r="G295" s="102"/>
      <c r="H295" s="102"/>
      <c r="I295" s="102"/>
      <c r="J295" s="102"/>
      <c r="K295" s="102"/>
      <c r="L295" s="102"/>
      <c r="M295" s="102"/>
      <c r="N295" s="102"/>
      <c r="O295" s="102"/>
      <c r="P295" s="102"/>
      <c r="Q295" s="102"/>
      <c r="R295" s="102"/>
      <c r="S295" s="102"/>
      <c r="T295" s="102"/>
      <c r="U295" s="102"/>
      <c r="V295" s="102"/>
      <c r="W295" s="102"/>
      <c r="X295" s="102"/>
      <c r="Y295" s="102"/>
      <c r="Z295" s="102"/>
      <c r="AA295" s="102"/>
      <c r="AB295" s="102"/>
      <c r="AC295" s="102"/>
      <c r="AD295" s="102"/>
      <c r="AE295" s="102"/>
      <c r="AF295" s="103"/>
      <c r="AH295" s="102"/>
      <c r="AI295" s="102"/>
    </row>
    <row r="296" spans="3:35" x14ac:dyDescent="0.2">
      <c r="C296" s="99"/>
      <c r="D296" s="100"/>
      <c r="E296" s="101"/>
      <c r="F296" s="102"/>
      <c r="G296" s="102"/>
      <c r="H296" s="102"/>
      <c r="I296" s="102"/>
      <c r="J296" s="102"/>
      <c r="K296" s="102"/>
      <c r="L296" s="102"/>
      <c r="M296" s="102"/>
      <c r="N296" s="102"/>
      <c r="O296" s="102"/>
      <c r="P296" s="102"/>
      <c r="Q296" s="102"/>
      <c r="R296" s="102"/>
      <c r="S296" s="102"/>
      <c r="T296" s="102"/>
      <c r="U296" s="102"/>
      <c r="V296" s="102"/>
      <c r="W296" s="102"/>
      <c r="X296" s="102"/>
      <c r="Y296" s="102"/>
      <c r="Z296" s="102"/>
      <c r="AA296" s="102"/>
      <c r="AB296" s="102"/>
      <c r="AC296" s="102"/>
      <c r="AD296" s="102"/>
      <c r="AE296" s="102"/>
      <c r="AF296" s="103"/>
      <c r="AH296" s="102"/>
      <c r="AI296" s="102"/>
    </row>
    <row r="297" spans="3:35" x14ac:dyDescent="0.2">
      <c r="C297" s="99"/>
      <c r="D297" s="100"/>
      <c r="E297" s="101"/>
      <c r="F297" s="102"/>
      <c r="G297" s="102"/>
      <c r="H297" s="102"/>
      <c r="I297" s="102"/>
      <c r="J297" s="102"/>
      <c r="K297" s="102"/>
      <c r="L297" s="102"/>
      <c r="M297" s="102"/>
      <c r="N297" s="102"/>
      <c r="O297" s="102"/>
      <c r="P297" s="102"/>
      <c r="Q297" s="102"/>
      <c r="R297" s="102"/>
      <c r="S297" s="102"/>
      <c r="T297" s="102"/>
      <c r="U297" s="102"/>
      <c r="V297" s="102"/>
      <c r="W297" s="102"/>
      <c r="X297" s="102"/>
      <c r="Y297" s="102"/>
      <c r="Z297" s="102"/>
      <c r="AA297" s="102"/>
      <c r="AB297" s="102"/>
      <c r="AC297" s="102"/>
      <c r="AD297" s="102"/>
      <c r="AE297" s="102"/>
      <c r="AF297" s="103"/>
      <c r="AH297" s="102"/>
      <c r="AI297" s="102"/>
    </row>
    <row r="298" spans="3:35" x14ac:dyDescent="0.2">
      <c r="C298" s="99"/>
      <c r="D298" s="100"/>
      <c r="E298" s="101"/>
      <c r="F298" s="102"/>
      <c r="G298" s="102"/>
      <c r="H298" s="102"/>
      <c r="I298" s="102"/>
      <c r="J298" s="102"/>
      <c r="K298" s="102"/>
      <c r="L298" s="102"/>
      <c r="M298" s="102"/>
      <c r="N298" s="102"/>
      <c r="O298" s="102"/>
      <c r="P298" s="102"/>
      <c r="Q298" s="102"/>
      <c r="R298" s="102"/>
      <c r="S298" s="102"/>
      <c r="T298" s="102"/>
      <c r="U298" s="102"/>
      <c r="V298" s="102"/>
      <c r="W298" s="102"/>
      <c r="X298" s="102"/>
      <c r="Y298" s="102"/>
      <c r="Z298" s="102"/>
      <c r="AA298" s="102"/>
      <c r="AB298" s="102"/>
      <c r="AC298" s="102"/>
      <c r="AD298" s="102"/>
      <c r="AE298" s="102"/>
      <c r="AF298" s="103"/>
      <c r="AH298" s="102"/>
      <c r="AI298" s="102"/>
    </row>
    <row r="299" spans="3:35" x14ac:dyDescent="0.2">
      <c r="C299" s="99"/>
      <c r="D299" s="100"/>
      <c r="E299" s="101"/>
      <c r="F299" s="102"/>
      <c r="G299" s="102"/>
      <c r="H299" s="102"/>
      <c r="I299" s="102"/>
      <c r="J299" s="102"/>
      <c r="K299" s="102"/>
      <c r="L299" s="102"/>
      <c r="M299" s="102"/>
      <c r="N299" s="102"/>
      <c r="O299" s="102"/>
      <c r="P299" s="102"/>
      <c r="Q299" s="102"/>
      <c r="R299" s="102"/>
      <c r="S299" s="102"/>
      <c r="T299" s="102"/>
      <c r="U299" s="102"/>
      <c r="V299" s="102"/>
      <c r="W299" s="102"/>
      <c r="X299" s="102"/>
      <c r="Y299" s="102"/>
      <c r="Z299" s="102"/>
      <c r="AA299" s="102"/>
      <c r="AB299" s="102"/>
      <c r="AC299" s="102"/>
      <c r="AD299" s="102"/>
      <c r="AE299" s="102"/>
      <c r="AF299" s="103"/>
      <c r="AH299" s="102"/>
      <c r="AI299" s="102"/>
    </row>
    <row r="300" spans="3:35" x14ac:dyDescent="0.2">
      <c r="C300" s="99"/>
      <c r="D300" s="100"/>
      <c r="E300" s="101"/>
      <c r="F300" s="102"/>
      <c r="G300" s="102"/>
      <c r="H300" s="102"/>
      <c r="I300" s="102"/>
      <c r="J300" s="102"/>
      <c r="K300" s="102"/>
      <c r="L300" s="102"/>
      <c r="M300" s="102"/>
      <c r="N300" s="102"/>
      <c r="O300" s="102"/>
      <c r="P300" s="102"/>
      <c r="Q300" s="102"/>
      <c r="R300" s="102"/>
      <c r="S300" s="102"/>
      <c r="T300" s="102"/>
      <c r="U300" s="102"/>
      <c r="V300" s="102"/>
      <c r="W300" s="102"/>
      <c r="X300" s="102"/>
      <c r="Y300" s="102"/>
      <c r="Z300" s="102"/>
      <c r="AA300" s="102"/>
      <c r="AB300" s="102"/>
      <c r="AC300" s="102"/>
      <c r="AD300" s="102"/>
      <c r="AE300" s="102"/>
      <c r="AF300" s="103"/>
      <c r="AH300" s="102"/>
      <c r="AI300" s="102"/>
    </row>
    <row r="301" spans="3:35" x14ac:dyDescent="0.2">
      <c r="C301" s="99"/>
      <c r="D301" s="100"/>
      <c r="E301" s="101"/>
      <c r="F301" s="102"/>
      <c r="G301" s="102"/>
      <c r="H301" s="102"/>
      <c r="I301" s="102"/>
      <c r="J301" s="102"/>
      <c r="K301" s="102"/>
      <c r="L301" s="102"/>
      <c r="M301" s="102"/>
      <c r="N301" s="102"/>
      <c r="O301" s="102"/>
      <c r="P301" s="102"/>
      <c r="Q301" s="102"/>
      <c r="R301" s="102"/>
      <c r="S301" s="102"/>
      <c r="T301" s="102"/>
      <c r="U301" s="102"/>
      <c r="V301" s="102"/>
      <c r="W301" s="102"/>
      <c r="X301" s="102"/>
      <c r="Y301" s="102"/>
      <c r="Z301" s="102"/>
      <c r="AA301" s="102"/>
      <c r="AB301" s="102"/>
      <c r="AC301" s="102"/>
      <c r="AD301" s="102"/>
      <c r="AE301" s="102"/>
      <c r="AF301" s="103"/>
      <c r="AH301" s="102"/>
      <c r="AI301" s="102"/>
    </row>
    <row r="302" spans="3:35" x14ac:dyDescent="0.2">
      <c r="C302" s="99"/>
      <c r="D302" s="100"/>
      <c r="E302" s="101"/>
      <c r="F302" s="102"/>
      <c r="G302" s="102"/>
      <c r="H302" s="102"/>
      <c r="I302" s="102"/>
      <c r="J302" s="102"/>
      <c r="K302" s="102"/>
      <c r="L302" s="102"/>
      <c r="M302" s="102"/>
      <c r="N302" s="102"/>
      <c r="O302" s="102"/>
      <c r="P302" s="102"/>
      <c r="Q302" s="102"/>
      <c r="R302" s="102"/>
      <c r="S302" s="102"/>
      <c r="T302" s="102"/>
      <c r="U302" s="102"/>
      <c r="V302" s="102"/>
      <c r="W302" s="102"/>
      <c r="X302" s="102"/>
      <c r="Y302" s="102"/>
      <c r="Z302" s="102"/>
      <c r="AA302" s="102"/>
      <c r="AB302" s="102"/>
      <c r="AC302" s="102"/>
      <c r="AD302" s="102"/>
      <c r="AE302" s="102"/>
      <c r="AF302" s="103"/>
      <c r="AH302" s="102"/>
      <c r="AI302" s="102"/>
    </row>
    <row r="303" spans="3:35" x14ac:dyDescent="0.2">
      <c r="C303" s="99"/>
      <c r="D303" s="100"/>
      <c r="E303" s="101"/>
      <c r="F303" s="102"/>
      <c r="G303" s="102"/>
      <c r="H303" s="102"/>
      <c r="I303" s="102"/>
      <c r="J303" s="102"/>
      <c r="K303" s="102"/>
      <c r="L303" s="102"/>
      <c r="M303" s="102"/>
      <c r="N303" s="102"/>
      <c r="O303" s="102"/>
      <c r="P303" s="102"/>
      <c r="Q303" s="102"/>
      <c r="R303" s="102"/>
      <c r="S303" s="102"/>
      <c r="T303" s="102"/>
      <c r="U303" s="102"/>
      <c r="V303" s="102"/>
      <c r="W303" s="102"/>
      <c r="X303" s="102"/>
      <c r="Y303" s="102"/>
      <c r="Z303" s="102"/>
      <c r="AA303" s="102"/>
      <c r="AB303" s="102"/>
      <c r="AC303" s="102"/>
      <c r="AD303" s="102"/>
      <c r="AE303" s="102"/>
      <c r="AF303" s="103"/>
      <c r="AH303" s="102"/>
      <c r="AI303" s="102"/>
    </row>
    <row r="304" spans="3:35" x14ac:dyDescent="0.2">
      <c r="C304" s="99"/>
      <c r="D304" s="100"/>
      <c r="E304" s="101"/>
      <c r="F304" s="102"/>
      <c r="G304" s="102"/>
      <c r="H304" s="102"/>
      <c r="I304" s="102"/>
      <c r="J304" s="102"/>
      <c r="K304" s="102"/>
      <c r="L304" s="102"/>
      <c r="M304" s="102"/>
      <c r="N304" s="102"/>
      <c r="O304" s="102"/>
      <c r="P304" s="102"/>
      <c r="Q304" s="102"/>
      <c r="R304" s="102"/>
      <c r="S304" s="102"/>
      <c r="T304" s="102"/>
      <c r="U304" s="102"/>
      <c r="V304" s="102"/>
      <c r="W304" s="102"/>
      <c r="X304" s="102"/>
      <c r="Y304" s="102"/>
      <c r="Z304" s="102"/>
      <c r="AA304" s="102"/>
      <c r="AB304" s="102"/>
      <c r="AC304" s="102"/>
      <c r="AD304" s="102"/>
      <c r="AE304" s="102"/>
      <c r="AF304" s="103"/>
      <c r="AH304" s="102"/>
      <c r="AI304" s="102"/>
    </row>
    <row r="305" spans="3:35" x14ac:dyDescent="0.2">
      <c r="C305" s="99"/>
      <c r="D305" s="100"/>
      <c r="E305" s="101"/>
      <c r="F305" s="102"/>
      <c r="G305" s="102"/>
      <c r="H305" s="102"/>
      <c r="I305" s="102"/>
      <c r="J305" s="102"/>
      <c r="K305" s="102"/>
      <c r="L305" s="102"/>
      <c r="M305" s="102"/>
      <c r="N305" s="102"/>
      <c r="O305" s="102"/>
      <c r="P305" s="102"/>
      <c r="Q305" s="102"/>
      <c r="R305" s="102"/>
      <c r="S305" s="102"/>
      <c r="T305" s="102"/>
      <c r="U305" s="102"/>
      <c r="V305" s="102"/>
      <c r="W305" s="102"/>
      <c r="X305" s="102"/>
      <c r="Y305" s="102"/>
      <c r="Z305" s="102"/>
      <c r="AA305" s="102"/>
      <c r="AB305" s="102"/>
      <c r="AC305" s="102"/>
      <c r="AD305" s="102"/>
      <c r="AE305" s="102"/>
      <c r="AF305" s="103"/>
      <c r="AH305" s="102"/>
      <c r="AI305" s="102"/>
    </row>
    <row r="306" spans="3:35" x14ac:dyDescent="0.2">
      <c r="C306" s="99"/>
      <c r="D306" s="100"/>
      <c r="E306" s="101"/>
      <c r="F306" s="102"/>
      <c r="G306" s="102"/>
      <c r="H306" s="102"/>
      <c r="I306" s="102"/>
      <c r="J306" s="102"/>
      <c r="K306" s="102"/>
      <c r="L306" s="102"/>
      <c r="M306" s="102"/>
      <c r="N306" s="102"/>
      <c r="O306" s="102"/>
      <c r="P306" s="102"/>
      <c r="Q306" s="102"/>
      <c r="R306" s="102"/>
      <c r="S306" s="102"/>
      <c r="T306" s="102"/>
      <c r="U306" s="102"/>
      <c r="V306" s="102"/>
      <c r="W306" s="102"/>
      <c r="X306" s="102"/>
      <c r="Y306" s="102"/>
      <c r="Z306" s="102"/>
      <c r="AA306" s="102"/>
      <c r="AB306" s="102"/>
      <c r="AC306" s="102"/>
      <c r="AD306" s="102"/>
      <c r="AE306" s="102"/>
      <c r="AF306" s="103"/>
      <c r="AH306" s="102"/>
      <c r="AI306" s="102"/>
    </row>
    <row r="307" spans="3:35" x14ac:dyDescent="0.2">
      <c r="C307" s="99"/>
      <c r="D307" s="100"/>
      <c r="E307" s="101"/>
      <c r="F307" s="102"/>
      <c r="G307" s="102"/>
      <c r="H307" s="102"/>
      <c r="I307" s="102"/>
      <c r="J307" s="102"/>
      <c r="K307" s="102"/>
      <c r="L307" s="102"/>
      <c r="M307" s="102"/>
      <c r="N307" s="102"/>
      <c r="O307" s="102"/>
      <c r="P307" s="102"/>
      <c r="Q307" s="102"/>
      <c r="R307" s="102"/>
      <c r="S307" s="102"/>
      <c r="T307" s="102"/>
      <c r="U307" s="102"/>
      <c r="V307" s="102"/>
      <c r="W307" s="102"/>
      <c r="X307" s="102"/>
      <c r="Y307" s="102"/>
      <c r="Z307" s="102"/>
      <c r="AA307" s="102"/>
      <c r="AB307" s="102"/>
      <c r="AC307" s="102"/>
      <c r="AD307" s="102"/>
      <c r="AE307" s="102"/>
      <c r="AF307" s="103"/>
      <c r="AH307" s="102"/>
      <c r="AI307" s="102"/>
    </row>
    <row r="308" spans="3:35" x14ac:dyDescent="0.2">
      <c r="C308" s="99"/>
      <c r="D308" s="100"/>
      <c r="E308" s="101"/>
      <c r="F308" s="102"/>
      <c r="G308" s="102"/>
      <c r="H308" s="102"/>
      <c r="I308" s="102"/>
      <c r="J308" s="102"/>
      <c r="K308" s="102"/>
      <c r="L308" s="102"/>
      <c r="M308" s="102"/>
      <c r="N308" s="102"/>
      <c r="O308" s="102"/>
      <c r="P308" s="102"/>
      <c r="Q308" s="102"/>
      <c r="R308" s="102"/>
      <c r="S308" s="102"/>
      <c r="T308" s="102"/>
      <c r="U308" s="102"/>
      <c r="V308" s="102"/>
      <c r="W308" s="102"/>
      <c r="X308" s="102"/>
      <c r="Y308" s="102"/>
      <c r="Z308" s="102"/>
      <c r="AA308" s="102"/>
      <c r="AB308" s="102"/>
      <c r="AC308" s="102"/>
      <c r="AD308" s="102"/>
      <c r="AE308" s="102"/>
      <c r="AF308" s="103"/>
      <c r="AH308" s="102"/>
      <c r="AI308" s="102"/>
    </row>
    <row r="309" spans="3:35" x14ac:dyDescent="0.2">
      <c r="C309" s="99"/>
      <c r="D309" s="100"/>
      <c r="E309" s="101"/>
      <c r="F309" s="102"/>
      <c r="G309" s="102"/>
      <c r="H309" s="102"/>
      <c r="I309" s="102"/>
      <c r="J309" s="102"/>
      <c r="K309" s="102"/>
      <c r="L309" s="102"/>
      <c r="M309" s="102"/>
      <c r="N309" s="102"/>
      <c r="O309" s="102"/>
      <c r="P309" s="102"/>
      <c r="Q309" s="102"/>
      <c r="R309" s="102"/>
      <c r="S309" s="102"/>
      <c r="T309" s="102"/>
      <c r="U309" s="102"/>
      <c r="V309" s="102"/>
      <c r="W309" s="102"/>
      <c r="X309" s="102"/>
      <c r="Y309" s="102"/>
      <c r="Z309" s="102"/>
      <c r="AA309" s="102"/>
      <c r="AB309" s="102"/>
      <c r="AC309" s="102"/>
      <c r="AD309" s="102"/>
      <c r="AE309" s="102"/>
      <c r="AF309" s="103"/>
      <c r="AH309" s="102"/>
      <c r="AI309" s="102"/>
    </row>
    <row r="310" spans="3:35" x14ac:dyDescent="0.2">
      <c r="C310" s="99"/>
      <c r="D310" s="100"/>
      <c r="E310" s="101"/>
      <c r="F310" s="102"/>
      <c r="G310" s="102"/>
      <c r="H310" s="102"/>
      <c r="I310" s="102"/>
      <c r="J310" s="102"/>
      <c r="K310" s="102"/>
      <c r="L310" s="102"/>
      <c r="M310" s="102"/>
      <c r="N310" s="102"/>
      <c r="O310" s="102"/>
      <c r="P310" s="102"/>
      <c r="Q310" s="102"/>
      <c r="R310" s="102"/>
      <c r="S310" s="102"/>
      <c r="T310" s="102"/>
      <c r="U310" s="102"/>
      <c r="V310" s="102"/>
      <c r="W310" s="102"/>
      <c r="X310" s="102"/>
      <c r="Y310" s="102"/>
      <c r="Z310" s="102"/>
      <c r="AA310" s="102"/>
      <c r="AB310" s="102"/>
      <c r="AC310" s="102"/>
      <c r="AD310" s="102"/>
      <c r="AE310" s="102"/>
      <c r="AF310" s="103"/>
      <c r="AH310" s="102"/>
      <c r="AI310" s="102"/>
    </row>
    <row r="311" spans="3:35" x14ac:dyDescent="0.2">
      <c r="C311" s="99"/>
      <c r="D311" s="100"/>
      <c r="E311" s="101"/>
      <c r="F311" s="102"/>
      <c r="G311" s="102"/>
      <c r="H311" s="102"/>
      <c r="I311" s="102"/>
      <c r="J311" s="102"/>
      <c r="K311" s="102"/>
      <c r="L311" s="102"/>
      <c r="M311" s="102"/>
      <c r="N311" s="102"/>
      <c r="O311" s="102"/>
      <c r="P311" s="102"/>
      <c r="Q311" s="102"/>
      <c r="R311" s="102"/>
      <c r="S311" s="102"/>
      <c r="T311" s="102"/>
      <c r="U311" s="102"/>
      <c r="V311" s="102"/>
      <c r="W311" s="102"/>
      <c r="X311" s="102"/>
      <c r="Y311" s="102"/>
      <c r="Z311" s="102"/>
      <c r="AA311" s="102"/>
      <c r="AB311" s="102"/>
      <c r="AC311" s="102"/>
      <c r="AD311" s="102"/>
      <c r="AE311" s="102"/>
      <c r="AF311" s="103"/>
      <c r="AH311" s="102"/>
      <c r="AI311" s="102"/>
    </row>
    <row r="312" spans="3:35" x14ac:dyDescent="0.2">
      <c r="C312" s="99"/>
      <c r="D312" s="100"/>
      <c r="E312" s="101"/>
      <c r="F312" s="102"/>
      <c r="G312" s="102"/>
      <c r="H312" s="102"/>
      <c r="I312" s="102"/>
      <c r="J312" s="102"/>
      <c r="K312" s="102"/>
      <c r="L312" s="102"/>
      <c r="M312" s="102"/>
      <c r="N312" s="102"/>
      <c r="O312" s="102"/>
      <c r="P312" s="102"/>
      <c r="Q312" s="102"/>
      <c r="R312" s="102"/>
      <c r="S312" s="102"/>
      <c r="T312" s="102"/>
      <c r="U312" s="102"/>
      <c r="V312" s="102"/>
      <c r="W312" s="102"/>
      <c r="X312" s="102"/>
      <c r="Y312" s="102"/>
      <c r="Z312" s="102"/>
      <c r="AA312" s="102"/>
      <c r="AB312" s="102"/>
      <c r="AC312" s="102"/>
      <c r="AD312" s="102"/>
      <c r="AE312" s="102"/>
      <c r="AF312" s="103"/>
      <c r="AH312" s="102"/>
      <c r="AI312" s="102"/>
    </row>
    <row r="313" spans="3:35" x14ac:dyDescent="0.2">
      <c r="C313" s="99"/>
      <c r="D313" s="100"/>
      <c r="E313" s="101"/>
      <c r="F313" s="102"/>
      <c r="G313" s="102"/>
      <c r="H313" s="102"/>
      <c r="I313" s="102"/>
      <c r="J313" s="102"/>
      <c r="K313" s="102"/>
      <c r="L313" s="102"/>
      <c r="M313" s="102"/>
      <c r="N313" s="102"/>
      <c r="O313" s="102"/>
      <c r="P313" s="102"/>
      <c r="Q313" s="102"/>
      <c r="R313" s="102"/>
      <c r="S313" s="102"/>
      <c r="T313" s="102"/>
      <c r="U313" s="102"/>
      <c r="V313" s="102"/>
      <c r="W313" s="102"/>
      <c r="X313" s="102"/>
      <c r="Y313" s="102"/>
      <c r="Z313" s="102"/>
      <c r="AA313" s="102"/>
      <c r="AB313" s="102"/>
      <c r="AC313" s="102"/>
      <c r="AD313" s="102"/>
      <c r="AE313" s="102"/>
      <c r="AF313" s="103"/>
      <c r="AH313" s="102"/>
      <c r="AI313" s="102"/>
    </row>
    <row r="314" spans="3:35" x14ac:dyDescent="0.2">
      <c r="C314" s="99"/>
      <c r="D314" s="100"/>
      <c r="E314" s="101"/>
      <c r="F314" s="102"/>
      <c r="G314" s="102"/>
      <c r="H314" s="102"/>
      <c r="I314" s="102"/>
      <c r="J314" s="102"/>
      <c r="K314" s="102"/>
      <c r="L314" s="102"/>
      <c r="M314" s="102"/>
      <c r="N314" s="102"/>
      <c r="O314" s="102"/>
      <c r="P314" s="102"/>
      <c r="Q314" s="102"/>
      <c r="R314" s="102"/>
      <c r="S314" s="102"/>
      <c r="T314" s="102"/>
      <c r="U314" s="102"/>
      <c r="V314" s="102"/>
      <c r="W314" s="102"/>
      <c r="X314" s="102"/>
      <c r="Y314" s="102"/>
      <c r="Z314" s="102"/>
      <c r="AA314" s="102"/>
      <c r="AB314" s="102"/>
      <c r="AC314" s="102"/>
      <c r="AD314" s="102"/>
      <c r="AE314" s="102"/>
      <c r="AF314" s="103"/>
      <c r="AH314" s="102"/>
      <c r="AI314" s="102"/>
    </row>
    <row r="315" spans="3:35" x14ac:dyDescent="0.2">
      <c r="C315" s="99"/>
      <c r="D315" s="100"/>
      <c r="E315" s="101"/>
      <c r="F315" s="102"/>
      <c r="G315" s="102"/>
      <c r="H315" s="102"/>
      <c r="I315" s="102"/>
      <c r="J315" s="102"/>
      <c r="K315" s="102"/>
      <c r="L315" s="102"/>
      <c r="M315" s="102"/>
      <c r="N315" s="102"/>
      <c r="O315" s="102"/>
      <c r="P315" s="102"/>
      <c r="Q315" s="102"/>
      <c r="R315" s="102"/>
      <c r="S315" s="102"/>
      <c r="T315" s="102"/>
      <c r="U315" s="102"/>
      <c r="V315" s="102"/>
      <c r="W315" s="102"/>
      <c r="X315" s="102"/>
      <c r="Y315" s="102"/>
      <c r="Z315" s="102"/>
      <c r="AA315" s="102"/>
      <c r="AB315" s="102"/>
      <c r="AC315" s="102"/>
      <c r="AD315" s="102"/>
      <c r="AE315" s="102"/>
      <c r="AF315" s="103"/>
      <c r="AH315" s="102"/>
      <c r="AI315" s="102"/>
    </row>
    <row r="316" spans="3:35" x14ac:dyDescent="0.2">
      <c r="C316" s="99"/>
      <c r="D316" s="100"/>
      <c r="E316" s="101"/>
      <c r="F316" s="102"/>
      <c r="G316" s="102"/>
      <c r="H316" s="102"/>
      <c r="I316" s="102"/>
      <c r="J316" s="102"/>
      <c r="K316" s="102"/>
      <c r="L316" s="102"/>
      <c r="M316" s="102"/>
      <c r="N316" s="102"/>
      <c r="O316" s="102"/>
      <c r="P316" s="102"/>
      <c r="Q316" s="102"/>
      <c r="R316" s="102"/>
      <c r="S316" s="102"/>
      <c r="T316" s="102"/>
      <c r="U316" s="102"/>
      <c r="V316" s="102"/>
      <c r="W316" s="102"/>
      <c r="X316" s="102"/>
      <c r="Y316" s="102"/>
      <c r="Z316" s="102"/>
      <c r="AA316" s="102"/>
      <c r="AB316" s="102"/>
      <c r="AC316" s="102"/>
      <c r="AD316" s="102"/>
      <c r="AE316" s="102"/>
      <c r="AF316" s="103"/>
      <c r="AH316" s="102"/>
      <c r="AI316" s="102"/>
    </row>
    <row r="317" spans="3:35" x14ac:dyDescent="0.2">
      <c r="C317" s="99"/>
      <c r="D317" s="100"/>
      <c r="E317" s="101"/>
      <c r="F317" s="102"/>
      <c r="G317" s="102"/>
      <c r="H317" s="102"/>
      <c r="I317" s="102"/>
      <c r="J317" s="102"/>
      <c r="K317" s="102"/>
      <c r="L317" s="102"/>
      <c r="M317" s="102"/>
      <c r="N317" s="102"/>
      <c r="O317" s="102"/>
      <c r="P317" s="102"/>
      <c r="Q317" s="102"/>
      <c r="R317" s="102"/>
      <c r="S317" s="102"/>
      <c r="T317" s="102"/>
      <c r="U317" s="102"/>
      <c r="V317" s="102"/>
      <c r="W317" s="102"/>
      <c r="X317" s="102"/>
      <c r="Y317" s="102"/>
      <c r="Z317" s="102"/>
      <c r="AA317" s="102"/>
      <c r="AB317" s="102"/>
      <c r="AC317" s="102"/>
      <c r="AD317" s="102"/>
      <c r="AE317" s="102"/>
      <c r="AF317" s="103"/>
      <c r="AH317" s="102"/>
      <c r="AI317" s="102"/>
    </row>
    <row r="318" spans="3:35" x14ac:dyDescent="0.2">
      <c r="C318" s="99"/>
      <c r="D318" s="100"/>
      <c r="E318" s="101"/>
      <c r="F318" s="102"/>
      <c r="G318" s="102"/>
      <c r="H318" s="102"/>
      <c r="I318" s="102"/>
      <c r="J318" s="102"/>
      <c r="K318" s="102"/>
      <c r="L318" s="102"/>
      <c r="M318" s="102"/>
      <c r="N318" s="102"/>
      <c r="O318" s="102"/>
      <c r="P318" s="102"/>
      <c r="Q318" s="102"/>
      <c r="R318" s="102"/>
      <c r="S318" s="102"/>
      <c r="T318" s="102"/>
      <c r="U318" s="102"/>
      <c r="V318" s="102"/>
      <c r="W318" s="102"/>
      <c r="X318" s="102"/>
      <c r="Y318" s="102"/>
      <c r="Z318" s="102"/>
      <c r="AA318" s="102"/>
      <c r="AB318" s="102"/>
      <c r="AC318" s="102"/>
      <c r="AD318" s="102"/>
      <c r="AE318" s="102"/>
      <c r="AF318" s="103"/>
      <c r="AH318" s="102"/>
      <c r="AI318" s="102"/>
    </row>
    <row r="319" spans="3:35" x14ac:dyDescent="0.2">
      <c r="C319" s="99"/>
      <c r="D319" s="100"/>
      <c r="E319" s="101"/>
      <c r="F319" s="102"/>
      <c r="G319" s="102"/>
      <c r="H319" s="102"/>
      <c r="I319" s="102"/>
      <c r="J319" s="102"/>
      <c r="K319" s="102"/>
      <c r="L319" s="102"/>
      <c r="M319" s="102"/>
      <c r="N319" s="102"/>
      <c r="O319" s="102"/>
      <c r="P319" s="102"/>
      <c r="Q319" s="102"/>
      <c r="R319" s="102"/>
      <c r="S319" s="102"/>
      <c r="T319" s="102"/>
      <c r="U319" s="102"/>
      <c r="V319" s="102"/>
      <c r="W319" s="102"/>
      <c r="X319" s="102"/>
      <c r="Y319" s="102"/>
      <c r="Z319" s="102"/>
      <c r="AA319" s="102"/>
      <c r="AB319" s="102"/>
      <c r="AC319" s="102"/>
      <c r="AD319" s="102"/>
      <c r="AE319" s="102"/>
      <c r="AF319" s="103"/>
      <c r="AH319" s="102"/>
      <c r="AI319" s="102"/>
    </row>
    <row r="320" spans="3:35" x14ac:dyDescent="0.2">
      <c r="C320" s="99"/>
      <c r="D320" s="100"/>
      <c r="E320" s="101"/>
      <c r="F320" s="102"/>
      <c r="G320" s="102"/>
      <c r="H320" s="102"/>
      <c r="I320" s="102"/>
      <c r="J320" s="102"/>
      <c r="K320" s="102"/>
      <c r="L320" s="102"/>
      <c r="M320" s="102"/>
      <c r="N320" s="102"/>
      <c r="O320" s="102"/>
      <c r="P320" s="102"/>
      <c r="Q320" s="102"/>
      <c r="R320" s="102"/>
      <c r="S320" s="102"/>
      <c r="T320" s="102"/>
      <c r="U320" s="102"/>
      <c r="V320" s="102"/>
      <c r="W320" s="102"/>
      <c r="X320" s="102"/>
      <c r="Y320" s="102"/>
      <c r="Z320" s="102"/>
      <c r="AA320" s="102"/>
      <c r="AB320" s="102"/>
      <c r="AC320" s="102"/>
      <c r="AD320" s="102"/>
      <c r="AE320" s="102"/>
      <c r="AF320" s="103"/>
      <c r="AH320" s="102"/>
      <c r="AI320" s="102"/>
    </row>
    <row r="321" spans="3:35" x14ac:dyDescent="0.2">
      <c r="C321" s="99"/>
      <c r="D321" s="100"/>
      <c r="E321" s="101"/>
      <c r="F321" s="102"/>
      <c r="G321" s="102"/>
      <c r="H321" s="102"/>
      <c r="I321" s="102"/>
      <c r="J321" s="102"/>
      <c r="K321" s="102"/>
      <c r="L321" s="102"/>
      <c r="M321" s="102"/>
      <c r="N321" s="102"/>
      <c r="O321" s="102"/>
      <c r="P321" s="102"/>
      <c r="Q321" s="102"/>
      <c r="R321" s="102"/>
      <c r="S321" s="102"/>
      <c r="T321" s="102"/>
      <c r="U321" s="102"/>
      <c r="V321" s="102"/>
      <c r="W321" s="102"/>
      <c r="X321" s="102"/>
      <c r="Y321" s="102"/>
      <c r="Z321" s="102"/>
      <c r="AA321" s="102"/>
      <c r="AB321" s="102"/>
      <c r="AC321" s="102"/>
      <c r="AD321" s="102"/>
      <c r="AE321" s="102"/>
      <c r="AF321" s="103"/>
      <c r="AH321" s="102"/>
      <c r="AI321" s="102"/>
    </row>
    <row r="322" spans="3:35" x14ac:dyDescent="0.2">
      <c r="C322" s="99"/>
      <c r="D322" s="100"/>
      <c r="E322" s="101"/>
      <c r="F322" s="102"/>
      <c r="G322" s="102"/>
      <c r="H322" s="102"/>
      <c r="I322" s="102"/>
      <c r="J322" s="102"/>
      <c r="K322" s="102"/>
      <c r="L322" s="102"/>
      <c r="M322" s="102"/>
      <c r="N322" s="102"/>
      <c r="O322" s="102"/>
      <c r="P322" s="102"/>
      <c r="Q322" s="102"/>
      <c r="R322" s="102"/>
      <c r="S322" s="102"/>
      <c r="T322" s="102"/>
      <c r="U322" s="102"/>
      <c r="V322" s="102"/>
      <c r="W322" s="102"/>
      <c r="X322" s="102"/>
      <c r="Y322" s="102"/>
      <c r="Z322" s="102"/>
      <c r="AA322" s="102"/>
      <c r="AB322" s="102"/>
      <c r="AC322" s="102"/>
      <c r="AD322" s="102"/>
      <c r="AE322" s="102"/>
      <c r="AF322" s="103"/>
      <c r="AH322" s="102"/>
      <c r="AI322" s="102"/>
    </row>
    <row r="323" spans="3:35" x14ac:dyDescent="0.2">
      <c r="C323" s="99"/>
      <c r="D323" s="100"/>
      <c r="E323" s="101"/>
      <c r="F323" s="102"/>
      <c r="G323" s="102"/>
      <c r="H323" s="102"/>
      <c r="I323" s="102"/>
      <c r="J323" s="102"/>
      <c r="K323" s="102"/>
      <c r="L323" s="102"/>
      <c r="M323" s="102"/>
      <c r="N323" s="102"/>
      <c r="O323" s="102"/>
      <c r="P323" s="102"/>
      <c r="Q323" s="102"/>
      <c r="R323" s="102"/>
      <c r="S323" s="102"/>
      <c r="T323" s="102"/>
      <c r="U323" s="102"/>
      <c r="V323" s="102"/>
      <c r="W323" s="102"/>
      <c r="X323" s="102"/>
      <c r="Y323" s="102"/>
      <c r="Z323" s="102"/>
      <c r="AA323" s="102"/>
      <c r="AB323" s="102"/>
      <c r="AC323" s="102"/>
      <c r="AD323" s="102"/>
      <c r="AE323" s="102"/>
      <c r="AF323" s="103"/>
      <c r="AH323" s="102"/>
      <c r="AI323" s="102"/>
    </row>
    <row r="324" spans="3:35" x14ac:dyDescent="0.2">
      <c r="C324" s="99"/>
      <c r="D324" s="100"/>
      <c r="E324" s="101"/>
      <c r="F324" s="102"/>
      <c r="G324" s="102"/>
      <c r="H324" s="102"/>
      <c r="I324" s="102"/>
      <c r="J324" s="102"/>
      <c r="K324" s="102"/>
      <c r="L324" s="102"/>
      <c r="M324" s="102"/>
      <c r="N324" s="102"/>
      <c r="O324" s="102"/>
      <c r="P324" s="102"/>
      <c r="Q324" s="102"/>
      <c r="R324" s="102"/>
      <c r="S324" s="102"/>
      <c r="T324" s="102"/>
      <c r="U324" s="102"/>
      <c r="V324" s="102"/>
      <c r="W324" s="102"/>
      <c r="X324" s="102"/>
      <c r="Y324" s="102"/>
      <c r="Z324" s="102"/>
      <c r="AA324" s="102"/>
      <c r="AB324" s="102"/>
      <c r="AC324" s="102"/>
      <c r="AD324" s="102"/>
      <c r="AE324" s="102"/>
      <c r="AF324" s="103"/>
      <c r="AH324" s="102"/>
      <c r="AI324" s="102"/>
    </row>
    <row r="325" spans="3:35" x14ac:dyDescent="0.2">
      <c r="C325" s="99"/>
      <c r="D325" s="100"/>
      <c r="E325" s="101"/>
      <c r="F325" s="102"/>
      <c r="G325" s="102"/>
      <c r="H325" s="102"/>
      <c r="I325" s="102"/>
      <c r="J325" s="102"/>
      <c r="K325" s="102"/>
      <c r="L325" s="102"/>
      <c r="M325" s="102"/>
      <c r="N325" s="102"/>
      <c r="O325" s="102"/>
      <c r="P325" s="102"/>
      <c r="Q325" s="102"/>
      <c r="R325" s="102"/>
      <c r="S325" s="102"/>
      <c r="T325" s="102"/>
      <c r="U325" s="102"/>
      <c r="V325" s="102"/>
      <c r="W325" s="102"/>
      <c r="X325" s="102"/>
      <c r="Y325" s="102"/>
      <c r="Z325" s="102"/>
      <c r="AA325" s="102"/>
      <c r="AB325" s="102"/>
      <c r="AC325" s="102"/>
      <c r="AD325" s="102"/>
      <c r="AE325" s="102"/>
      <c r="AF325" s="103"/>
      <c r="AH325" s="102"/>
      <c r="AI325" s="102"/>
    </row>
    <row r="326" spans="3:35" x14ac:dyDescent="0.2">
      <c r="C326" s="99"/>
      <c r="D326" s="100"/>
      <c r="E326" s="101"/>
      <c r="F326" s="102"/>
      <c r="G326" s="102"/>
      <c r="H326" s="102"/>
      <c r="I326" s="102"/>
      <c r="J326" s="102"/>
      <c r="K326" s="102"/>
      <c r="L326" s="102"/>
      <c r="M326" s="102"/>
      <c r="N326" s="102"/>
      <c r="O326" s="102"/>
      <c r="P326" s="102"/>
      <c r="Q326" s="102"/>
      <c r="R326" s="102"/>
      <c r="S326" s="102"/>
      <c r="T326" s="102"/>
      <c r="U326" s="102"/>
      <c r="V326" s="102"/>
      <c r="W326" s="102"/>
      <c r="X326" s="102"/>
      <c r="Y326" s="102"/>
      <c r="Z326" s="102"/>
      <c r="AA326" s="102"/>
      <c r="AB326" s="102"/>
      <c r="AC326" s="102"/>
      <c r="AD326" s="102"/>
      <c r="AE326" s="102"/>
      <c r="AF326" s="103"/>
      <c r="AH326" s="102"/>
      <c r="AI326" s="102"/>
    </row>
    <row r="327" spans="3:35" x14ac:dyDescent="0.2">
      <c r="C327" s="99"/>
      <c r="D327" s="100"/>
      <c r="E327" s="101"/>
      <c r="F327" s="102"/>
      <c r="G327" s="102"/>
      <c r="H327" s="102"/>
      <c r="I327" s="102"/>
      <c r="J327" s="102"/>
      <c r="K327" s="102"/>
      <c r="L327" s="102"/>
      <c r="M327" s="102"/>
      <c r="N327" s="102"/>
      <c r="O327" s="102"/>
      <c r="P327" s="102"/>
      <c r="Q327" s="102"/>
      <c r="R327" s="102"/>
      <c r="S327" s="102"/>
      <c r="T327" s="102"/>
      <c r="U327" s="102"/>
      <c r="V327" s="102"/>
      <c r="W327" s="102"/>
      <c r="X327" s="102"/>
      <c r="Y327" s="102"/>
      <c r="Z327" s="102"/>
      <c r="AA327" s="102"/>
      <c r="AB327" s="102"/>
      <c r="AC327" s="102"/>
      <c r="AD327" s="102"/>
      <c r="AE327" s="102"/>
      <c r="AF327" s="103"/>
      <c r="AH327" s="102"/>
      <c r="AI327" s="102"/>
    </row>
    <row r="328" spans="3:35" x14ac:dyDescent="0.2">
      <c r="C328" s="99"/>
      <c r="D328" s="100"/>
      <c r="E328" s="101"/>
      <c r="F328" s="102"/>
      <c r="G328" s="102"/>
      <c r="H328" s="102"/>
      <c r="I328" s="102"/>
      <c r="J328" s="102"/>
      <c r="K328" s="102"/>
      <c r="L328" s="102"/>
      <c r="M328" s="102"/>
      <c r="N328" s="102"/>
      <c r="O328" s="102"/>
      <c r="P328" s="102"/>
      <c r="Q328" s="102"/>
      <c r="R328" s="102"/>
      <c r="S328" s="102"/>
      <c r="T328" s="102"/>
      <c r="U328" s="102"/>
      <c r="V328" s="102"/>
      <c r="W328" s="102"/>
      <c r="X328" s="102"/>
      <c r="Y328" s="102"/>
      <c r="Z328" s="102"/>
      <c r="AA328" s="102"/>
      <c r="AB328" s="102"/>
      <c r="AC328" s="102"/>
      <c r="AD328" s="102"/>
      <c r="AE328" s="102"/>
      <c r="AF328" s="103"/>
      <c r="AH328" s="102"/>
      <c r="AI328" s="102"/>
    </row>
    <row r="329" spans="3:35" x14ac:dyDescent="0.2">
      <c r="C329" s="99"/>
      <c r="D329" s="100"/>
      <c r="E329" s="101"/>
      <c r="F329" s="102"/>
      <c r="G329" s="102"/>
      <c r="H329" s="102"/>
      <c r="I329" s="102"/>
      <c r="J329" s="102"/>
      <c r="K329" s="102"/>
      <c r="L329" s="102"/>
      <c r="M329" s="102"/>
      <c r="N329" s="102"/>
      <c r="O329" s="102"/>
      <c r="P329" s="102"/>
      <c r="Q329" s="102"/>
      <c r="R329" s="102"/>
      <c r="S329" s="102"/>
      <c r="T329" s="102"/>
      <c r="U329" s="102"/>
      <c r="V329" s="102"/>
      <c r="W329" s="102"/>
      <c r="X329" s="102"/>
      <c r="Y329" s="102"/>
      <c r="Z329" s="102"/>
      <c r="AA329" s="102"/>
      <c r="AB329" s="102"/>
      <c r="AC329" s="102"/>
      <c r="AD329" s="102"/>
      <c r="AE329" s="102"/>
      <c r="AF329" s="103"/>
      <c r="AH329" s="102"/>
      <c r="AI329" s="102"/>
    </row>
    <row r="330" spans="3:35" x14ac:dyDescent="0.2">
      <c r="C330" s="99"/>
      <c r="D330" s="100"/>
      <c r="E330" s="101"/>
      <c r="F330" s="102"/>
      <c r="G330" s="102"/>
      <c r="H330" s="102"/>
      <c r="I330" s="102"/>
      <c r="J330" s="102"/>
      <c r="K330" s="102"/>
      <c r="L330" s="102"/>
      <c r="M330" s="102"/>
      <c r="N330" s="102"/>
      <c r="O330" s="102"/>
      <c r="P330" s="102"/>
      <c r="Q330" s="102"/>
      <c r="R330" s="102"/>
      <c r="S330" s="102"/>
      <c r="T330" s="102"/>
      <c r="U330" s="102"/>
      <c r="V330" s="102"/>
      <c r="W330" s="102"/>
      <c r="X330" s="102"/>
      <c r="Y330" s="102"/>
      <c r="Z330" s="102"/>
      <c r="AA330" s="102"/>
      <c r="AB330" s="102"/>
      <c r="AC330" s="102"/>
      <c r="AD330" s="102"/>
      <c r="AE330" s="102"/>
      <c r="AF330" s="103"/>
      <c r="AH330" s="102"/>
      <c r="AI330" s="102"/>
    </row>
    <row r="331" spans="3:35" x14ac:dyDescent="0.2">
      <c r="C331" s="99"/>
      <c r="D331" s="100"/>
      <c r="E331" s="101"/>
      <c r="F331" s="102"/>
      <c r="G331" s="102"/>
      <c r="H331" s="102"/>
      <c r="I331" s="102"/>
      <c r="J331" s="102"/>
      <c r="K331" s="102"/>
      <c r="L331" s="102"/>
      <c r="M331" s="102"/>
      <c r="N331" s="102"/>
      <c r="O331" s="102"/>
      <c r="P331" s="102"/>
      <c r="Q331" s="102"/>
      <c r="R331" s="102"/>
      <c r="S331" s="102"/>
      <c r="T331" s="102"/>
      <c r="U331" s="102"/>
      <c r="V331" s="102"/>
      <c r="W331" s="102"/>
      <c r="X331" s="102"/>
      <c r="Y331" s="102"/>
      <c r="Z331" s="102"/>
      <c r="AA331" s="102"/>
      <c r="AB331" s="102"/>
      <c r="AC331" s="102"/>
      <c r="AD331" s="102"/>
      <c r="AE331" s="102"/>
      <c r="AF331" s="103"/>
      <c r="AH331" s="102"/>
      <c r="AI331" s="102"/>
    </row>
    <row r="332" spans="3:35" x14ac:dyDescent="0.2">
      <c r="C332" s="99"/>
      <c r="D332" s="100"/>
      <c r="E332" s="101"/>
      <c r="F332" s="102"/>
      <c r="G332" s="102"/>
      <c r="H332" s="102"/>
      <c r="I332" s="102"/>
      <c r="J332" s="102"/>
      <c r="K332" s="102"/>
      <c r="L332" s="102"/>
      <c r="M332" s="102"/>
      <c r="N332" s="102"/>
      <c r="O332" s="102"/>
      <c r="P332" s="102"/>
      <c r="Q332" s="102"/>
      <c r="R332" s="102"/>
      <c r="S332" s="102"/>
      <c r="T332" s="102"/>
      <c r="U332" s="102"/>
      <c r="V332" s="102"/>
      <c r="W332" s="102"/>
      <c r="X332" s="102"/>
      <c r="Y332" s="102"/>
      <c r="Z332" s="102"/>
      <c r="AA332" s="102"/>
      <c r="AB332" s="102"/>
      <c r="AC332" s="102"/>
      <c r="AD332" s="102"/>
      <c r="AE332" s="102"/>
      <c r="AF332" s="103"/>
      <c r="AH332" s="102"/>
      <c r="AI332" s="102"/>
    </row>
    <row r="333" spans="3:35" x14ac:dyDescent="0.2">
      <c r="C333" s="99"/>
      <c r="D333" s="100"/>
      <c r="E333" s="101"/>
      <c r="F333" s="102"/>
      <c r="G333" s="102"/>
      <c r="H333" s="102"/>
      <c r="I333" s="102"/>
      <c r="J333" s="102"/>
      <c r="K333" s="102"/>
      <c r="L333" s="102"/>
      <c r="M333" s="102"/>
      <c r="N333" s="102"/>
      <c r="O333" s="102"/>
      <c r="P333" s="102"/>
      <c r="Q333" s="102"/>
      <c r="R333" s="102"/>
      <c r="S333" s="102"/>
      <c r="T333" s="102"/>
      <c r="U333" s="102"/>
      <c r="V333" s="102"/>
      <c r="W333" s="102"/>
      <c r="X333" s="102"/>
      <c r="Y333" s="102"/>
      <c r="Z333" s="102"/>
      <c r="AA333" s="102"/>
      <c r="AB333" s="102"/>
      <c r="AC333" s="102"/>
      <c r="AD333" s="102"/>
      <c r="AE333" s="102"/>
      <c r="AF333" s="103"/>
      <c r="AH333" s="102"/>
      <c r="AI333" s="102"/>
    </row>
    <row r="334" spans="3:35" x14ac:dyDescent="0.2">
      <c r="C334" s="99"/>
      <c r="D334" s="100"/>
      <c r="E334" s="101"/>
      <c r="F334" s="102"/>
      <c r="G334" s="102"/>
      <c r="H334" s="102"/>
      <c r="I334" s="102"/>
      <c r="J334" s="102"/>
      <c r="K334" s="102"/>
      <c r="L334" s="102"/>
      <c r="M334" s="102"/>
      <c r="N334" s="102"/>
      <c r="O334" s="102"/>
      <c r="P334" s="102"/>
      <c r="Q334" s="102"/>
      <c r="R334" s="102"/>
      <c r="S334" s="102"/>
      <c r="T334" s="102"/>
      <c r="U334" s="102"/>
      <c r="V334" s="102"/>
      <c r="W334" s="102"/>
      <c r="X334" s="102"/>
      <c r="Y334" s="102"/>
      <c r="Z334" s="102"/>
      <c r="AA334" s="102"/>
      <c r="AB334" s="102"/>
      <c r="AC334" s="102"/>
      <c r="AD334" s="102"/>
      <c r="AE334" s="102"/>
      <c r="AF334" s="103"/>
      <c r="AH334" s="102"/>
      <c r="AI334" s="102"/>
    </row>
    <row r="335" spans="3:35" x14ac:dyDescent="0.2">
      <c r="C335" s="99"/>
      <c r="D335" s="100"/>
      <c r="E335" s="101"/>
      <c r="F335" s="102"/>
      <c r="G335" s="102"/>
      <c r="H335" s="102"/>
      <c r="I335" s="102"/>
      <c r="J335" s="102"/>
      <c r="K335" s="102"/>
      <c r="L335" s="102"/>
      <c r="M335" s="102"/>
      <c r="N335" s="102"/>
      <c r="O335" s="102"/>
      <c r="P335" s="102"/>
      <c r="Q335" s="102"/>
      <c r="R335" s="102"/>
      <c r="S335" s="102"/>
      <c r="T335" s="102"/>
      <c r="U335" s="102"/>
      <c r="V335" s="102"/>
      <c r="W335" s="102"/>
      <c r="X335" s="102"/>
      <c r="Y335" s="102"/>
      <c r="Z335" s="102"/>
      <c r="AA335" s="102"/>
      <c r="AB335" s="102"/>
      <c r="AC335" s="102"/>
      <c r="AD335" s="102"/>
      <c r="AE335" s="102"/>
      <c r="AF335" s="103"/>
      <c r="AH335" s="102"/>
      <c r="AI335" s="102"/>
    </row>
    <row r="336" spans="3:35" x14ac:dyDescent="0.2">
      <c r="C336" s="99"/>
      <c r="D336" s="100"/>
      <c r="E336" s="101"/>
      <c r="F336" s="102"/>
      <c r="G336" s="102"/>
      <c r="H336" s="102"/>
      <c r="I336" s="102"/>
      <c r="J336" s="102"/>
      <c r="K336" s="102"/>
      <c r="L336" s="102"/>
      <c r="M336" s="102"/>
      <c r="N336" s="102"/>
      <c r="O336" s="102"/>
      <c r="P336" s="102"/>
      <c r="Q336" s="102"/>
      <c r="R336" s="102"/>
      <c r="S336" s="102"/>
      <c r="T336" s="102"/>
      <c r="U336" s="102"/>
      <c r="V336" s="102"/>
      <c r="W336" s="102"/>
      <c r="X336" s="102"/>
      <c r="Y336" s="102"/>
      <c r="Z336" s="102"/>
      <c r="AA336" s="102"/>
      <c r="AB336" s="102"/>
      <c r="AC336" s="102"/>
      <c r="AD336" s="102"/>
      <c r="AE336" s="102"/>
      <c r="AF336" s="103"/>
      <c r="AH336" s="102"/>
      <c r="AI336" s="102"/>
    </row>
    <row r="337" spans="3:35" x14ac:dyDescent="0.2">
      <c r="C337" s="99"/>
      <c r="D337" s="100"/>
      <c r="E337" s="101"/>
      <c r="F337" s="102"/>
      <c r="G337" s="102"/>
      <c r="H337" s="102"/>
      <c r="I337" s="102"/>
      <c r="J337" s="102"/>
      <c r="K337" s="102"/>
      <c r="L337" s="102"/>
      <c r="M337" s="102"/>
      <c r="N337" s="102"/>
      <c r="O337" s="102"/>
      <c r="P337" s="102"/>
      <c r="Q337" s="102"/>
      <c r="R337" s="102"/>
      <c r="S337" s="102"/>
      <c r="T337" s="102"/>
      <c r="U337" s="102"/>
      <c r="V337" s="102"/>
      <c r="W337" s="102"/>
      <c r="X337" s="102"/>
      <c r="Y337" s="102"/>
      <c r="Z337" s="102"/>
      <c r="AA337" s="102"/>
      <c r="AB337" s="102"/>
      <c r="AC337" s="102"/>
      <c r="AD337" s="102"/>
      <c r="AE337" s="102"/>
      <c r="AF337" s="103"/>
      <c r="AH337" s="102"/>
      <c r="AI337" s="102"/>
    </row>
    <row r="338" spans="3:35" x14ac:dyDescent="0.2">
      <c r="C338" s="99"/>
      <c r="D338" s="100"/>
      <c r="E338" s="101"/>
      <c r="F338" s="102"/>
      <c r="G338" s="102"/>
      <c r="H338" s="102"/>
      <c r="I338" s="102"/>
      <c r="J338" s="102"/>
      <c r="K338" s="102"/>
      <c r="L338" s="102"/>
      <c r="M338" s="102"/>
      <c r="N338" s="102"/>
      <c r="O338" s="102"/>
      <c r="P338" s="102"/>
      <c r="Q338" s="102"/>
      <c r="R338" s="102"/>
      <c r="S338" s="102"/>
      <c r="T338" s="102"/>
      <c r="U338" s="102"/>
      <c r="V338" s="102"/>
      <c r="W338" s="102"/>
      <c r="X338" s="102"/>
      <c r="Y338" s="102"/>
      <c r="Z338" s="102"/>
      <c r="AA338" s="102"/>
      <c r="AB338" s="102"/>
      <c r="AC338" s="102"/>
      <c r="AD338" s="102"/>
      <c r="AE338" s="102"/>
      <c r="AF338" s="103"/>
      <c r="AH338" s="102"/>
      <c r="AI338" s="102"/>
    </row>
    <row r="339" spans="3:35" x14ac:dyDescent="0.2">
      <c r="C339" s="99"/>
      <c r="D339" s="100"/>
      <c r="E339" s="101"/>
      <c r="F339" s="102"/>
      <c r="G339" s="102"/>
      <c r="H339" s="102"/>
      <c r="I339" s="102"/>
      <c r="J339" s="102"/>
      <c r="K339" s="102"/>
      <c r="L339" s="102"/>
      <c r="M339" s="102"/>
      <c r="N339" s="102"/>
      <c r="O339" s="102"/>
      <c r="P339" s="102"/>
      <c r="Q339" s="102"/>
      <c r="R339" s="102"/>
      <c r="S339" s="102"/>
      <c r="T339" s="102"/>
      <c r="U339" s="102"/>
      <c r="V339" s="102"/>
      <c r="W339" s="102"/>
      <c r="X339" s="102"/>
      <c r="Y339" s="102"/>
      <c r="Z339" s="102"/>
      <c r="AA339" s="102"/>
      <c r="AB339" s="102"/>
      <c r="AC339" s="102"/>
      <c r="AD339" s="102"/>
      <c r="AE339" s="102"/>
      <c r="AF339" s="103"/>
      <c r="AH339" s="102"/>
      <c r="AI339" s="102"/>
    </row>
    <row r="340" spans="3:35" x14ac:dyDescent="0.2">
      <c r="C340" s="99"/>
      <c r="D340" s="100"/>
      <c r="E340" s="101"/>
      <c r="F340" s="102"/>
      <c r="G340" s="102"/>
      <c r="H340" s="102"/>
      <c r="I340" s="102"/>
      <c r="J340" s="102"/>
      <c r="K340" s="102"/>
      <c r="L340" s="102"/>
      <c r="M340" s="102"/>
      <c r="N340" s="102"/>
      <c r="O340" s="102"/>
      <c r="P340" s="102"/>
      <c r="Q340" s="102"/>
      <c r="R340" s="102"/>
      <c r="S340" s="102"/>
      <c r="T340" s="102"/>
      <c r="U340" s="102"/>
      <c r="V340" s="102"/>
      <c r="W340" s="102"/>
      <c r="X340" s="102"/>
      <c r="Y340" s="102"/>
      <c r="Z340" s="102"/>
      <c r="AA340" s="102"/>
      <c r="AB340" s="102"/>
      <c r="AC340" s="102"/>
      <c r="AD340" s="102"/>
      <c r="AE340" s="102"/>
      <c r="AF340" s="103"/>
      <c r="AH340" s="102"/>
      <c r="AI340" s="102"/>
    </row>
    <row r="341" spans="3:35" x14ac:dyDescent="0.2">
      <c r="C341" s="99"/>
      <c r="D341" s="100"/>
      <c r="E341" s="101"/>
      <c r="F341" s="102"/>
      <c r="G341" s="102"/>
      <c r="H341" s="102"/>
      <c r="I341" s="102"/>
      <c r="J341" s="102"/>
      <c r="K341" s="102"/>
      <c r="L341" s="102"/>
      <c r="M341" s="102"/>
      <c r="N341" s="102"/>
      <c r="O341" s="102"/>
      <c r="P341" s="102"/>
      <c r="Q341" s="102"/>
      <c r="R341" s="102"/>
      <c r="S341" s="102"/>
      <c r="T341" s="102"/>
      <c r="U341" s="102"/>
      <c r="V341" s="102"/>
      <c r="W341" s="102"/>
      <c r="X341" s="102"/>
      <c r="Y341" s="102"/>
      <c r="Z341" s="102"/>
      <c r="AA341" s="102"/>
      <c r="AB341" s="102"/>
      <c r="AC341" s="102"/>
      <c r="AD341" s="102"/>
      <c r="AE341" s="102"/>
      <c r="AF341" s="103"/>
      <c r="AH341" s="102"/>
      <c r="AI341" s="102"/>
    </row>
    <row r="342" spans="3:35" x14ac:dyDescent="0.2">
      <c r="C342" s="99"/>
      <c r="D342" s="100"/>
      <c r="E342" s="101"/>
      <c r="F342" s="102"/>
      <c r="G342" s="102"/>
      <c r="H342" s="102"/>
      <c r="I342" s="102"/>
      <c r="J342" s="102"/>
      <c r="K342" s="102"/>
      <c r="L342" s="102"/>
      <c r="M342" s="102"/>
      <c r="N342" s="102"/>
      <c r="O342" s="102"/>
      <c r="P342" s="102"/>
      <c r="Q342" s="102"/>
      <c r="R342" s="102"/>
      <c r="S342" s="102"/>
      <c r="T342" s="102"/>
      <c r="U342" s="102"/>
      <c r="V342" s="102"/>
      <c r="W342" s="102"/>
      <c r="X342" s="102"/>
      <c r="Y342" s="102"/>
      <c r="Z342" s="102"/>
      <c r="AA342" s="102"/>
      <c r="AB342" s="102"/>
      <c r="AC342" s="102"/>
      <c r="AD342" s="102"/>
      <c r="AE342" s="102"/>
      <c r="AF342" s="103"/>
      <c r="AH342" s="102"/>
      <c r="AI342" s="102"/>
    </row>
    <row r="343" spans="3:35" x14ac:dyDescent="0.2">
      <c r="C343" s="99"/>
      <c r="D343" s="100"/>
      <c r="E343" s="101"/>
      <c r="F343" s="102"/>
      <c r="G343" s="102"/>
      <c r="H343" s="102"/>
      <c r="I343" s="102"/>
      <c r="J343" s="102"/>
      <c r="K343" s="102"/>
      <c r="L343" s="102"/>
      <c r="M343" s="102"/>
      <c r="N343" s="102"/>
      <c r="O343" s="102"/>
      <c r="P343" s="102"/>
      <c r="Q343" s="102"/>
      <c r="R343" s="102"/>
      <c r="S343" s="102"/>
      <c r="T343" s="102"/>
      <c r="U343" s="102"/>
      <c r="V343" s="102"/>
      <c r="W343" s="102"/>
      <c r="X343" s="102"/>
      <c r="Y343" s="102"/>
      <c r="Z343" s="102"/>
      <c r="AA343" s="102"/>
      <c r="AB343" s="102"/>
      <c r="AC343" s="102"/>
      <c r="AD343" s="102"/>
      <c r="AE343" s="102"/>
      <c r="AF343" s="103"/>
      <c r="AH343" s="102"/>
      <c r="AI343" s="102"/>
    </row>
    <row r="344" spans="3:35" x14ac:dyDescent="0.2">
      <c r="C344" s="99"/>
      <c r="D344" s="100"/>
      <c r="E344" s="101"/>
      <c r="F344" s="102"/>
      <c r="G344" s="102"/>
      <c r="H344" s="102"/>
      <c r="I344" s="102"/>
      <c r="J344" s="102"/>
      <c r="K344" s="102"/>
      <c r="L344" s="102"/>
      <c r="M344" s="102"/>
      <c r="N344" s="102"/>
      <c r="O344" s="102"/>
      <c r="P344" s="102"/>
      <c r="Q344" s="102"/>
      <c r="R344" s="102"/>
      <c r="S344" s="102"/>
      <c r="T344" s="102"/>
      <c r="U344" s="102"/>
      <c r="V344" s="102"/>
      <c r="W344" s="102"/>
      <c r="X344" s="102"/>
      <c r="Y344" s="102"/>
      <c r="Z344" s="102"/>
      <c r="AA344" s="102"/>
      <c r="AB344" s="102"/>
      <c r="AC344" s="102"/>
      <c r="AD344" s="102"/>
      <c r="AE344" s="102"/>
      <c r="AF344" s="103"/>
      <c r="AH344" s="102"/>
      <c r="AI344" s="102"/>
    </row>
    <row r="345" spans="3:35" x14ac:dyDescent="0.2">
      <c r="C345" s="99"/>
      <c r="D345" s="100"/>
      <c r="E345" s="101"/>
      <c r="F345" s="102"/>
      <c r="G345" s="102"/>
      <c r="H345" s="102"/>
      <c r="I345" s="102"/>
      <c r="J345" s="102"/>
      <c r="K345" s="102"/>
      <c r="L345" s="102"/>
      <c r="M345" s="102"/>
      <c r="N345" s="102"/>
      <c r="O345" s="102"/>
      <c r="P345" s="102"/>
      <c r="Q345" s="102"/>
      <c r="R345" s="102"/>
      <c r="S345" s="102"/>
      <c r="T345" s="102"/>
      <c r="U345" s="102"/>
      <c r="V345" s="102"/>
      <c r="W345" s="102"/>
      <c r="X345" s="102"/>
      <c r="Y345" s="102"/>
      <c r="Z345" s="102"/>
      <c r="AA345" s="102"/>
      <c r="AB345" s="102"/>
      <c r="AC345" s="102"/>
      <c r="AD345" s="102"/>
      <c r="AE345" s="102"/>
      <c r="AF345" s="103"/>
      <c r="AH345" s="102"/>
      <c r="AI345" s="102"/>
    </row>
    <row r="346" spans="3:35" x14ac:dyDescent="0.2">
      <c r="C346" s="99"/>
      <c r="D346" s="100"/>
      <c r="E346" s="101"/>
      <c r="F346" s="102"/>
      <c r="G346" s="102"/>
      <c r="H346" s="102"/>
      <c r="I346" s="102"/>
      <c r="J346" s="102"/>
      <c r="K346" s="102"/>
      <c r="L346" s="102"/>
      <c r="M346" s="102"/>
      <c r="N346" s="102"/>
      <c r="O346" s="102"/>
      <c r="P346" s="102"/>
      <c r="Q346" s="102"/>
      <c r="R346" s="102"/>
      <c r="S346" s="102"/>
      <c r="T346" s="102"/>
      <c r="U346" s="102"/>
      <c r="V346" s="102"/>
      <c r="W346" s="102"/>
      <c r="X346" s="102"/>
      <c r="Y346" s="102"/>
      <c r="Z346" s="102"/>
      <c r="AA346" s="102"/>
      <c r="AB346" s="102"/>
      <c r="AC346" s="102"/>
      <c r="AD346" s="102"/>
      <c r="AE346" s="102"/>
      <c r="AF346" s="103"/>
      <c r="AH346" s="102"/>
      <c r="AI346" s="102"/>
    </row>
    <row r="347" spans="3:35" x14ac:dyDescent="0.2">
      <c r="C347" s="99"/>
      <c r="D347" s="100"/>
      <c r="E347" s="101"/>
      <c r="F347" s="102"/>
      <c r="G347" s="102"/>
      <c r="H347" s="102"/>
      <c r="I347" s="102"/>
      <c r="J347" s="102"/>
      <c r="K347" s="102"/>
      <c r="L347" s="102"/>
      <c r="M347" s="102"/>
      <c r="N347" s="102"/>
      <c r="O347" s="102"/>
      <c r="P347" s="102"/>
      <c r="Q347" s="102"/>
      <c r="R347" s="102"/>
      <c r="S347" s="102"/>
      <c r="T347" s="102"/>
      <c r="U347" s="102"/>
      <c r="V347" s="102"/>
      <c r="W347" s="102"/>
      <c r="X347" s="102"/>
      <c r="Y347" s="102"/>
      <c r="Z347" s="102"/>
      <c r="AA347" s="102"/>
      <c r="AB347" s="102"/>
      <c r="AC347" s="102"/>
      <c r="AD347" s="102"/>
      <c r="AE347" s="102"/>
      <c r="AF347" s="103"/>
      <c r="AH347" s="102"/>
      <c r="AI347" s="102"/>
    </row>
    <row r="348" spans="3:35" x14ac:dyDescent="0.2">
      <c r="C348" s="99"/>
      <c r="D348" s="100"/>
      <c r="E348" s="101"/>
      <c r="F348" s="102"/>
      <c r="G348" s="102"/>
      <c r="H348" s="102"/>
      <c r="I348" s="102"/>
      <c r="J348" s="102"/>
      <c r="K348" s="102"/>
      <c r="L348" s="102"/>
      <c r="M348" s="102"/>
      <c r="N348" s="102"/>
      <c r="O348" s="102"/>
      <c r="P348" s="102"/>
      <c r="Q348" s="102"/>
      <c r="R348" s="102"/>
      <c r="S348" s="102"/>
      <c r="T348" s="102"/>
      <c r="U348" s="102"/>
      <c r="V348" s="102"/>
      <c r="W348" s="102"/>
      <c r="X348" s="102"/>
      <c r="Y348" s="102"/>
      <c r="Z348" s="102"/>
      <c r="AA348" s="102"/>
      <c r="AB348" s="102"/>
      <c r="AC348" s="102"/>
      <c r="AD348" s="102"/>
      <c r="AE348" s="102"/>
      <c r="AF348" s="103"/>
      <c r="AH348" s="102"/>
      <c r="AI348" s="102"/>
    </row>
    <row r="349" spans="3:35" x14ac:dyDescent="0.2">
      <c r="C349" s="99"/>
      <c r="D349" s="100"/>
      <c r="E349" s="101"/>
      <c r="F349" s="102"/>
      <c r="G349" s="102"/>
      <c r="H349" s="102"/>
      <c r="I349" s="102"/>
      <c r="J349" s="102"/>
      <c r="K349" s="102"/>
      <c r="L349" s="102"/>
      <c r="M349" s="102"/>
      <c r="N349" s="102"/>
      <c r="O349" s="102"/>
      <c r="P349" s="102"/>
      <c r="Q349" s="102"/>
      <c r="R349" s="102"/>
      <c r="S349" s="102"/>
      <c r="T349" s="102"/>
      <c r="U349" s="102"/>
      <c r="V349" s="102"/>
      <c r="W349" s="102"/>
      <c r="X349" s="102"/>
      <c r="Y349" s="102"/>
      <c r="Z349" s="102"/>
      <c r="AA349" s="102"/>
      <c r="AB349" s="102"/>
      <c r="AC349" s="102"/>
      <c r="AD349" s="102"/>
      <c r="AE349" s="102"/>
      <c r="AF349" s="103"/>
      <c r="AH349" s="102"/>
      <c r="AI349" s="102"/>
    </row>
    <row r="350" spans="3:35" x14ac:dyDescent="0.2">
      <c r="C350" s="99"/>
      <c r="D350" s="100"/>
      <c r="E350" s="101"/>
      <c r="F350" s="102"/>
      <c r="G350" s="102"/>
      <c r="H350" s="102"/>
      <c r="I350" s="102"/>
      <c r="J350" s="102"/>
      <c r="K350" s="102"/>
      <c r="L350" s="102"/>
      <c r="M350" s="102"/>
      <c r="N350" s="102"/>
      <c r="O350" s="102"/>
      <c r="P350" s="102"/>
      <c r="Q350" s="102"/>
      <c r="R350" s="102"/>
      <c r="S350" s="102"/>
      <c r="T350" s="102"/>
      <c r="U350" s="102"/>
      <c r="V350" s="102"/>
      <c r="W350" s="102"/>
      <c r="X350" s="102"/>
      <c r="Y350" s="102"/>
      <c r="Z350" s="102"/>
      <c r="AA350" s="102"/>
      <c r="AB350" s="102"/>
      <c r="AC350" s="102"/>
      <c r="AD350" s="102"/>
      <c r="AE350" s="102"/>
      <c r="AF350" s="103"/>
      <c r="AH350" s="102"/>
      <c r="AI350" s="102"/>
    </row>
    <row r="351" spans="3:35" x14ac:dyDescent="0.2">
      <c r="C351" s="99"/>
      <c r="D351" s="100"/>
      <c r="E351" s="101"/>
      <c r="F351" s="102"/>
      <c r="G351" s="102"/>
      <c r="H351" s="102"/>
      <c r="I351" s="102"/>
      <c r="J351" s="102"/>
      <c r="K351" s="102"/>
      <c r="L351" s="102"/>
      <c r="M351" s="102"/>
      <c r="N351" s="102"/>
      <c r="O351" s="102"/>
      <c r="P351" s="102"/>
      <c r="Q351" s="102"/>
      <c r="R351" s="102"/>
      <c r="S351" s="102"/>
      <c r="T351" s="102"/>
      <c r="U351" s="102"/>
      <c r="V351" s="102"/>
      <c r="W351" s="102"/>
      <c r="X351" s="102"/>
      <c r="Y351" s="102"/>
      <c r="Z351" s="102"/>
      <c r="AA351" s="102"/>
      <c r="AB351" s="102"/>
      <c r="AC351" s="102"/>
      <c r="AD351" s="102"/>
      <c r="AE351" s="102"/>
      <c r="AF351" s="103"/>
      <c r="AH351" s="102"/>
      <c r="AI351" s="102"/>
    </row>
    <row r="352" spans="3:35" x14ac:dyDescent="0.2">
      <c r="C352" s="99"/>
      <c r="D352" s="100"/>
      <c r="E352" s="101"/>
      <c r="F352" s="102"/>
      <c r="G352" s="102"/>
      <c r="H352" s="102"/>
      <c r="I352" s="102"/>
      <c r="J352" s="102"/>
      <c r="K352" s="102"/>
      <c r="L352" s="102"/>
      <c r="M352" s="102"/>
      <c r="N352" s="102"/>
      <c r="O352" s="102"/>
      <c r="P352" s="102"/>
      <c r="Q352" s="102"/>
      <c r="R352" s="102"/>
      <c r="S352" s="102"/>
      <c r="T352" s="102"/>
      <c r="U352" s="102"/>
      <c r="V352" s="102"/>
      <c r="W352" s="102"/>
      <c r="X352" s="102"/>
      <c r="Y352" s="102"/>
      <c r="Z352" s="102"/>
      <c r="AA352" s="102"/>
      <c r="AB352" s="102"/>
      <c r="AC352" s="102"/>
      <c r="AD352" s="102"/>
      <c r="AE352" s="102"/>
      <c r="AF352" s="103"/>
      <c r="AH352" s="102"/>
      <c r="AI352" s="102"/>
    </row>
    <row r="353" spans="3:35" x14ac:dyDescent="0.2">
      <c r="C353" s="99"/>
      <c r="D353" s="100"/>
      <c r="E353" s="101"/>
      <c r="F353" s="102"/>
      <c r="G353" s="102"/>
      <c r="H353" s="102"/>
      <c r="I353" s="102"/>
      <c r="J353" s="102"/>
      <c r="K353" s="102"/>
      <c r="L353" s="102"/>
      <c r="M353" s="102"/>
      <c r="N353" s="102"/>
      <c r="O353" s="102"/>
      <c r="P353" s="102"/>
      <c r="Q353" s="102"/>
      <c r="R353" s="102"/>
      <c r="S353" s="102"/>
      <c r="T353" s="102"/>
      <c r="U353" s="102"/>
      <c r="V353" s="102"/>
      <c r="W353" s="102"/>
      <c r="X353" s="102"/>
      <c r="Y353" s="102"/>
      <c r="Z353" s="102"/>
      <c r="AA353" s="102"/>
      <c r="AB353" s="102"/>
      <c r="AC353" s="102"/>
      <c r="AD353" s="102"/>
      <c r="AE353" s="102"/>
      <c r="AF353" s="103"/>
      <c r="AH353" s="102"/>
      <c r="AI353" s="102"/>
    </row>
    <row r="354" spans="3:35" x14ac:dyDescent="0.2">
      <c r="C354" s="99"/>
      <c r="D354" s="100"/>
      <c r="E354" s="101"/>
      <c r="F354" s="102"/>
      <c r="G354" s="102"/>
      <c r="H354" s="102"/>
      <c r="I354" s="102"/>
      <c r="J354" s="102"/>
      <c r="K354" s="102"/>
      <c r="L354" s="102"/>
      <c r="M354" s="102"/>
      <c r="N354" s="102"/>
      <c r="O354" s="102"/>
      <c r="P354" s="102"/>
      <c r="Q354" s="102"/>
      <c r="R354" s="102"/>
      <c r="S354" s="102"/>
      <c r="T354" s="102"/>
      <c r="U354" s="102"/>
      <c r="V354" s="102"/>
      <c r="W354" s="102"/>
      <c r="X354" s="102"/>
      <c r="Y354" s="102"/>
      <c r="Z354" s="102"/>
      <c r="AA354" s="102"/>
      <c r="AB354" s="102"/>
      <c r="AC354" s="102"/>
      <c r="AD354" s="102"/>
      <c r="AE354" s="102"/>
      <c r="AF354" s="103"/>
      <c r="AH354" s="102"/>
      <c r="AI354" s="102"/>
    </row>
    <row r="355" spans="3:35" x14ac:dyDescent="0.2">
      <c r="C355" s="99"/>
      <c r="D355" s="100"/>
      <c r="E355" s="101"/>
      <c r="F355" s="102"/>
      <c r="G355" s="102"/>
      <c r="H355" s="102"/>
      <c r="I355" s="102"/>
      <c r="J355" s="102"/>
      <c r="K355" s="102"/>
      <c r="L355" s="102"/>
      <c r="M355" s="102"/>
      <c r="N355" s="102"/>
      <c r="O355" s="102"/>
      <c r="P355" s="102"/>
      <c r="Q355" s="102"/>
      <c r="R355" s="102"/>
      <c r="S355" s="102"/>
      <c r="T355" s="102"/>
      <c r="U355" s="102"/>
      <c r="V355" s="102"/>
      <c r="W355" s="102"/>
      <c r="X355" s="102"/>
      <c r="Y355" s="102"/>
      <c r="Z355" s="102"/>
      <c r="AA355" s="102"/>
      <c r="AB355" s="102"/>
      <c r="AC355" s="102"/>
      <c r="AD355" s="102"/>
      <c r="AE355" s="102"/>
      <c r="AF355" s="103"/>
      <c r="AH355" s="102"/>
      <c r="AI355" s="102"/>
    </row>
    <row r="356" spans="3:35" x14ac:dyDescent="0.2">
      <c r="C356" s="99"/>
      <c r="D356" s="100"/>
      <c r="E356" s="101"/>
      <c r="F356" s="102"/>
      <c r="G356" s="102"/>
      <c r="H356" s="102"/>
      <c r="I356" s="102"/>
      <c r="J356" s="102"/>
      <c r="K356" s="102"/>
      <c r="L356" s="102"/>
      <c r="M356" s="102"/>
      <c r="N356" s="102"/>
      <c r="O356" s="102"/>
      <c r="P356" s="102"/>
      <c r="Q356" s="102"/>
      <c r="R356" s="102"/>
      <c r="S356" s="102"/>
      <c r="T356" s="102"/>
      <c r="U356" s="102"/>
      <c r="V356" s="102"/>
      <c r="W356" s="102"/>
      <c r="X356" s="102"/>
      <c r="Y356" s="102"/>
      <c r="Z356" s="102"/>
      <c r="AA356" s="102"/>
      <c r="AB356" s="102"/>
      <c r="AC356" s="102"/>
      <c r="AD356" s="102"/>
      <c r="AE356" s="102"/>
      <c r="AF356" s="103"/>
      <c r="AH356" s="102"/>
      <c r="AI356" s="102"/>
    </row>
    <row r="357" spans="3:35" x14ac:dyDescent="0.2">
      <c r="C357" s="99"/>
      <c r="D357" s="100"/>
      <c r="E357" s="101"/>
      <c r="F357" s="102"/>
      <c r="G357" s="102"/>
      <c r="H357" s="102"/>
      <c r="I357" s="102"/>
      <c r="J357" s="102"/>
      <c r="K357" s="102"/>
      <c r="L357" s="102"/>
      <c r="M357" s="102"/>
      <c r="N357" s="102"/>
      <c r="O357" s="102"/>
      <c r="P357" s="102"/>
      <c r="Q357" s="102"/>
      <c r="R357" s="102"/>
      <c r="S357" s="102"/>
      <c r="T357" s="102"/>
      <c r="U357" s="102"/>
      <c r="V357" s="102"/>
      <c r="W357" s="102"/>
      <c r="X357" s="102"/>
      <c r="Y357" s="102"/>
      <c r="Z357" s="102"/>
      <c r="AA357" s="102"/>
      <c r="AB357" s="102"/>
      <c r="AC357" s="102"/>
      <c r="AD357" s="102"/>
      <c r="AE357" s="102"/>
      <c r="AF357" s="103"/>
      <c r="AH357" s="102"/>
      <c r="AI357" s="102"/>
    </row>
    <row r="358" spans="3:35" x14ac:dyDescent="0.2">
      <c r="C358" s="99"/>
      <c r="D358" s="100"/>
      <c r="E358" s="101"/>
      <c r="F358" s="102"/>
      <c r="G358" s="102"/>
      <c r="H358" s="102"/>
      <c r="I358" s="102"/>
      <c r="J358" s="102"/>
      <c r="K358" s="102"/>
      <c r="L358" s="102"/>
      <c r="M358" s="102"/>
      <c r="N358" s="102"/>
      <c r="O358" s="102"/>
      <c r="P358" s="102"/>
      <c r="Q358" s="102"/>
      <c r="R358" s="102"/>
      <c r="S358" s="102"/>
      <c r="T358" s="102"/>
      <c r="U358" s="102"/>
      <c r="V358" s="102"/>
      <c r="W358" s="102"/>
      <c r="X358" s="102"/>
      <c r="Y358" s="102"/>
      <c r="Z358" s="102"/>
      <c r="AA358" s="102"/>
      <c r="AB358" s="102"/>
      <c r="AC358" s="102"/>
      <c r="AD358" s="102"/>
      <c r="AE358" s="102"/>
      <c r="AF358" s="103"/>
      <c r="AH358" s="102"/>
      <c r="AI358" s="102"/>
    </row>
    <row r="359" spans="3:35" x14ac:dyDescent="0.2">
      <c r="C359" s="99"/>
      <c r="D359" s="100"/>
      <c r="E359" s="101"/>
      <c r="F359" s="102"/>
      <c r="G359" s="102"/>
      <c r="H359" s="102"/>
      <c r="I359" s="102"/>
      <c r="J359" s="102"/>
      <c r="K359" s="102"/>
      <c r="L359" s="102"/>
      <c r="M359" s="102"/>
      <c r="N359" s="102"/>
      <c r="O359" s="102"/>
      <c r="P359" s="102"/>
      <c r="Q359" s="102"/>
      <c r="R359" s="102"/>
      <c r="S359" s="102"/>
      <c r="T359" s="102"/>
      <c r="U359" s="102"/>
      <c r="V359" s="102"/>
      <c r="W359" s="102"/>
      <c r="X359" s="102"/>
      <c r="Y359" s="102"/>
      <c r="Z359" s="102"/>
      <c r="AA359" s="102"/>
      <c r="AB359" s="102"/>
      <c r="AC359" s="102"/>
      <c r="AD359" s="102"/>
      <c r="AE359" s="102"/>
      <c r="AF359" s="103"/>
      <c r="AH359" s="102"/>
      <c r="AI359" s="102"/>
    </row>
    <row r="360" spans="3:35" x14ac:dyDescent="0.2">
      <c r="C360" s="99"/>
      <c r="D360" s="100"/>
      <c r="E360" s="101"/>
      <c r="F360" s="102"/>
      <c r="G360" s="102"/>
      <c r="H360" s="102"/>
      <c r="I360" s="102"/>
      <c r="J360" s="102"/>
      <c r="K360" s="102"/>
      <c r="L360" s="102"/>
      <c r="M360" s="102"/>
      <c r="N360" s="102"/>
      <c r="O360" s="102"/>
      <c r="P360" s="102"/>
      <c r="Q360" s="102"/>
      <c r="R360" s="102"/>
      <c r="S360" s="102"/>
      <c r="T360" s="102"/>
      <c r="U360" s="102"/>
      <c r="V360" s="102"/>
      <c r="W360" s="102"/>
      <c r="X360" s="102"/>
      <c r="Y360" s="102"/>
      <c r="Z360" s="102"/>
      <c r="AA360" s="102"/>
      <c r="AB360" s="102"/>
      <c r="AC360" s="102"/>
      <c r="AD360" s="102"/>
      <c r="AE360" s="102"/>
      <c r="AF360" s="103"/>
      <c r="AH360" s="102"/>
      <c r="AI360" s="102"/>
    </row>
    <row r="361" spans="3:35" x14ac:dyDescent="0.2">
      <c r="C361" s="99"/>
      <c r="D361" s="100"/>
      <c r="E361" s="101"/>
      <c r="F361" s="102"/>
      <c r="G361" s="102"/>
      <c r="H361" s="102"/>
      <c r="I361" s="102"/>
      <c r="J361" s="102"/>
      <c r="K361" s="102"/>
      <c r="L361" s="102"/>
      <c r="M361" s="102"/>
      <c r="N361" s="102"/>
      <c r="O361" s="102"/>
      <c r="P361" s="102"/>
      <c r="Q361" s="102"/>
      <c r="R361" s="102"/>
      <c r="S361" s="102"/>
      <c r="T361" s="102"/>
      <c r="U361" s="102"/>
      <c r="V361" s="102"/>
      <c r="W361" s="102"/>
      <c r="X361" s="102"/>
      <c r="Y361" s="102"/>
      <c r="Z361" s="102"/>
      <c r="AA361" s="102"/>
      <c r="AB361" s="102"/>
      <c r="AC361" s="102"/>
      <c r="AD361" s="102"/>
      <c r="AE361" s="102"/>
      <c r="AF361" s="103"/>
      <c r="AH361" s="102"/>
      <c r="AI361" s="102"/>
    </row>
    <row r="362" spans="3:35" x14ac:dyDescent="0.2">
      <c r="C362" s="99"/>
      <c r="D362" s="100"/>
      <c r="E362" s="101"/>
      <c r="F362" s="102"/>
      <c r="G362" s="102"/>
      <c r="H362" s="102"/>
      <c r="I362" s="102"/>
      <c r="J362" s="102"/>
      <c r="K362" s="102"/>
      <c r="L362" s="102"/>
      <c r="M362" s="102"/>
      <c r="N362" s="102"/>
      <c r="O362" s="102"/>
      <c r="P362" s="102"/>
      <c r="Q362" s="102"/>
      <c r="R362" s="102"/>
      <c r="S362" s="102"/>
      <c r="T362" s="102"/>
      <c r="U362" s="102"/>
      <c r="V362" s="102"/>
      <c r="W362" s="102"/>
      <c r="X362" s="102"/>
      <c r="Y362" s="102"/>
      <c r="Z362" s="102"/>
      <c r="AA362" s="102"/>
      <c r="AB362" s="102"/>
      <c r="AC362" s="102"/>
      <c r="AD362" s="102"/>
      <c r="AE362" s="102"/>
      <c r="AF362" s="103"/>
      <c r="AH362" s="102"/>
      <c r="AI362" s="102"/>
    </row>
    <row r="363" spans="3:35" x14ac:dyDescent="0.2">
      <c r="C363" s="99"/>
      <c r="D363" s="100"/>
      <c r="E363" s="101"/>
      <c r="F363" s="102"/>
      <c r="G363" s="102"/>
      <c r="H363" s="102"/>
      <c r="I363" s="102"/>
      <c r="J363" s="102"/>
      <c r="K363" s="102"/>
      <c r="L363" s="102"/>
      <c r="M363" s="102"/>
      <c r="N363" s="102"/>
      <c r="O363" s="102"/>
      <c r="P363" s="102"/>
      <c r="Q363" s="102"/>
      <c r="R363" s="102"/>
      <c r="S363" s="102"/>
      <c r="T363" s="102"/>
      <c r="U363" s="102"/>
      <c r="V363" s="102"/>
      <c r="W363" s="102"/>
      <c r="X363" s="102"/>
      <c r="Y363" s="102"/>
      <c r="Z363" s="102"/>
      <c r="AA363" s="102"/>
      <c r="AB363" s="102"/>
      <c r="AC363" s="102"/>
      <c r="AD363" s="102"/>
      <c r="AE363" s="102"/>
      <c r="AF363" s="103"/>
      <c r="AH363" s="102"/>
      <c r="AI363" s="102"/>
    </row>
    <row r="364" spans="3:35" x14ac:dyDescent="0.2">
      <c r="C364" s="99"/>
      <c r="D364" s="100"/>
      <c r="E364" s="101"/>
      <c r="F364" s="102"/>
      <c r="G364" s="102"/>
      <c r="H364" s="102"/>
      <c r="I364" s="102"/>
      <c r="J364" s="102"/>
      <c r="K364" s="102"/>
      <c r="L364" s="102"/>
      <c r="M364" s="102"/>
      <c r="N364" s="102"/>
      <c r="O364" s="102"/>
      <c r="P364" s="102"/>
      <c r="Q364" s="102"/>
      <c r="R364" s="102"/>
      <c r="S364" s="102"/>
      <c r="T364" s="102"/>
      <c r="U364" s="102"/>
      <c r="V364" s="102"/>
      <c r="W364" s="102"/>
      <c r="X364" s="102"/>
      <c r="Y364" s="102"/>
      <c r="Z364" s="102"/>
      <c r="AA364" s="102"/>
      <c r="AB364" s="102"/>
      <c r="AC364" s="102"/>
      <c r="AD364" s="102"/>
      <c r="AE364" s="102"/>
      <c r="AF364" s="103"/>
      <c r="AH364" s="102"/>
      <c r="AI364" s="102"/>
    </row>
    <row r="365" spans="3:35" x14ac:dyDescent="0.2">
      <c r="C365" s="99"/>
      <c r="D365" s="100"/>
      <c r="E365" s="101"/>
      <c r="F365" s="102"/>
      <c r="G365" s="102"/>
      <c r="H365" s="102"/>
      <c r="I365" s="102"/>
      <c r="J365" s="102"/>
      <c r="K365" s="102"/>
      <c r="L365" s="102"/>
      <c r="M365" s="102"/>
      <c r="N365" s="102"/>
      <c r="O365" s="102"/>
      <c r="P365" s="102"/>
      <c r="Q365" s="102"/>
      <c r="R365" s="102"/>
      <c r="S365" s="102"/>
      <c r="T365" s="102"/>
      <c r="U365" s="102"/>
      <c r="V365" s="102"/>
      <c r="W365" s="102"/>
      <c r="X365" s="102"/>
      <c r="Y365" s="102"/>
      <c r="Z365" s="102"/>
      <c r="AA365" s="102"/>
      <c r="AB365" s="102"/>
      <c r="AC365" s="102"/>
      <c r="AD365" s="102"/>
      <c r="AE365" s="102"/>
      <c r="AF365" s="103"/>
      <c r="AH365" s="102"/>
      <c r="AI365" s="102"/>
    </row>
    <row r="366" spans="3:35" x14ac:dyDescent="0.2">
      <c r="C366" s="99"/>
      <c r="D366" s="100"/>
      <c r="E366" s="101"/>
      <c r="F366" s="102"/>
      <c r="G366" s="102"/>
      <c r="H366" s="102"/>
      <c r="I366" s="102"/>
      <c r="J366" s="102"/>
      <c r="K366" s="102"/>
      <c r="L366" s="102"/>
      <c r="M366" s="102"/>
      <c r="N366" s="102"/>
      <c r="O366" s="102"/>
      <c r="P366" s="102"/>
      <c r="Q366" s="102"/>
      <c r="R366" s="102"/>
      <c r="S366" s="102"/>
      <c r="T366" s="102"/>
      <c r="U366" s="102"/>
      <c r="V366" s="102"/>
      <c r="W366" s="102"/>
      <c r="X366" s="102"/>
      <c r="Y366" s="102"/>
      <c r="Z366" s="102"/>
      <c r="AA366" s="102"/>
      <c r="AB366" s="102"/>
      <c r="AC366" s="102"/>
      <c r="AD366" s="102"/>
      <c r="AE366" s="102"/>
      <c r="AF366" s="103"/>
      <c r="AH366" s="102"/>
      <c r="AI366" s="102"/>
    </row>
    <row r="367" spans="3:35" x14ac:dyDescent="0.2">
      <c r="C367" s="99"/>
      <c r="D367" s="100"/>
      <c r="E367" s="101"/>
      <c r="F367" s="102"/>
      <c r="G367" s="102"/>
      <c r="H367" s="102"/>
      <c r="I367" s="102"/>
      <c r="J367" s="102"/>
      <c r="K367" s="102"/>
      <c r="L367" s="102"/>
      <c r="M367" s="102"/>
      <c r="N367" s="102"/>
      <c r="O367" s="102"/>
      <c r="P367" s="102"/>
      <c r="Q367" s="102"/>
      <c r="R367" s="102"/>
      <c r="S367" s="102"/>
      <c r="T367" s="102"/>
      <c r="U367" s="102"/>
      <c r="V367" s="102"/>
      <c r="W367" s="102"/>
      <c r="X367" s="102"/>
      <c r="Y367" s="102"/>
      <c r="Z367" s="102"/>
      <c r="AA367" s="102"/>
      <c r="AB367" s="102"/>
      <c r="AC367" s="102"/>
      <c r="AD367" s="102"/>
      <c r="AE367" s="102"/>
      <c r="AF367" s="103"/>
      <c r="AH367" s="102"/>
      <c r="AI367" s="102"/>
    </row>
    <row r="368" spans="3:35" x14ac:dyDescent="0.2">
      <c r="C368" s="99"/>
      <c r="D368" s="100"/>
      <c r="E368" s="101"/>
      <c r="F368" s="102"/>
      <c r="G368" s="102"/>
      <c r="H368" s="102"/>
      <c r="I368" s="102"/>
      <c r="J368" s="102"/>
      <c r="K368" s="102"/>
      <c r="L368" s="102"/>
      <c r="M368" s="102"/>
      <c r="N368" s="102"/>
      <c r="O368" s="102"/>
      <c r="P368" s="102"/>
      <c r="Q368" s="102"/>
      <c r="R368" s="102"/>
      <c r="S368" s="102"/>
      <c r="T368" s="102"/>
      <c r="U368" s="102"/>
      <c r="V368" s="102"/>
      <c r="W368" s="102"/>
      <c r="X368" s="102"/>
      <c r="Y368" s="102"/>
      <c r="Z368" s="102"/>
      <c r="AA368" s="102"/>
      <c r="AB368" s="102"/>
      <c r="AC368" s="102"/>
      <c r="AD368" s="102"/>
      <c r="AE368" s="102"/>
      <c r="AF368" s="103"/>
      <c r="AH368" s="102"/>
      <c r="AI368" s="102"/>
    </row>
    <row r="369" spans="3:35" x14ac:dyDescent="0.2">
      <c r="C369" s="99"/>
      <c r="D369" s="100"/>
      <c r="E369" s="101"/>
      <c r="F369" s="102"/>
      <c r="G369" s="102"/>
      <c r="H369" s="102"/>
      <c r="I369" s="102"/>
      <c r="J369" s="102"/>
      <c r="K369" s="102"/>
      <c r="L369" s="102"/>
      <c r="M369" s="102"/>
      <c r="N369" s="102"/>
      <c r="O369" s="102"/>
      <c r="P369" s="102"/>
      <c r="Q369" s="102"/>
      <c r="R369" s="102"/>
      <c r="S369" s="102"/>
      <c r="T369" s="102"/>
      <c r="U369" s="102"/>
      <c r="V369" s="102"/>
      <c r="W369" s="102"/>
      <c r="X369" s="102"/>
      <c r="Y369" s="102"/>
      <c r="Z369" s="102"/>
      <c r="AA369" s="102"/>
      <c r="AB369" s="102"/>
      <c r="AC369" s="102"/>
      <c r="AD369" s="102"/>
      <c r="AE369" s="102"/>
      <c r="AF369" s="103"/>
      <c r="AH369" s="102"/>
      <c r="AI369" s="102"/>
    </row>
    <row r="370" spans="3:35" x14ac:dyDescent="0.2">
      <c r="C370" s="99"/>
      <c r="D370" s="100"/>
      <c r="E370" s="101"/>
      <c r="F370" s="102"/>
      <c r="G370" s="102"/>
      <c r="H370" s="102"/>
      <c r="I370" s="102"/>
      <c r="J370" s="102"/>
      <c r="K370" s="102"/>
      <c r="L370" s="102"/>
      <c r="M370" s="102"/>
      <c r="N370" s="102"/>
      <c r="O370" s="102"/>
      <c r="P370" s="102"/>
      <c r="Q370" s="102"/>
      <c r="R370" s="102"/>
      <c r="S370" s="102"/>
      <c r="T370" s="102"/>
      <c r="U370" s="102"/>
      <c r="V370" s="102"/>
      <c r="W370" s="102"/>
      <c r="X370" s="102"/>
      <c r="Y370" s="102"/>
      <c r="Z370" s="102"/>
      <c r="AA370" s="102"/>
      <c r="AB370" s="102"/>
      <c r="AC370" s="102"/>
      <c r="AD370" s="102"/>
      <c r="AE370" s="102"/>
      <c r="AF370" s="103"/>
      <c r="AH370" s="102"/>
      <c r="AI370" s="102"/>
    </row>
    <row r="371" spans="3:35" x14ac:dyDescent="0.2">
      <c r="C371" s="99"/>
      <c r="D371" s="100"/>
      <c r="E371" s="101"/>
      <c r="F371" s="102"/>
      <c r="G371" s="102"/>
      <c r="H371" s="102"/>
      <c r="I371" s="102"/>
      <c r="J371" s="102"/>
      <c r="K371" s="102"/>
      <c r="L371" s="102"/>
      <c r="M371" s="102"/>
      <c r="N371" s="102"/>
      <c r="O371" s="102"/>
      <c r="P371" s="102"/>
      <c r="Q371" s="102"/>
      <c r="R371" s="102"/>
      <c r="S371" s="102"/>
      <c r="T371" s="102"/>
      <c r="U371" s="102"/>
      <c r="V371" s="102"/>
      <c r="W371" s="102"/>
      <c r="X371" s="102"/>
      <c r="Y371" s="102"/>
      <c r="Z371" s="102"/>
      <c r="AA371" s="102"/>
      <c r="AB371" s="102"/>
      <c r="AC371" s="102"/>
      <c r="AD371" s="102"/>
      <c r="AE371" s="102"/>
      <c r="AF371" s="103"/>
      <c r="AH371" s="102"/>
      <c r="AI371" s="102"/>
    </row>
    <row r="372" spans="3:35" x14ac:dyDescent="0.2">
      <c r="C372" s="99"/>
      <c r="D372" s="100"/>
      <c r="E372" s="101"/>
      <c r="F372" s="102"/>
      <c r="G372" s="102"/>
      <c r="H372" s="102"/>
      <c r="I372" s="102"/>
      <c r="J372" s="102"/>
      <c r="K372" s="102"/>
      <c r="L372" s="102"/>
      <c r="M372" s="102"/>
      <c r="N372" s="102"/>
      <c r="O372" s="102"/>
      <c r="P372" s="102"/>
      <c r="Q372" s="102"/>
      <c r="R372" s="102"/>
      <c r="S372" s="102"/>
      <c r="T372" s="102"/>
      <c r="U372" s="102"/>
      <c r="V372" s="102"/>
      <c r="W372" s="102"/>
      <c r="X372" s="102"/>
      <c r="Y372" s="102"/>
      <c r="Z372" s="102"/>
      <c r="AA372" s="102"/>
      <c r="AB372" s="102"/>
      <c r="AC372" s="102"/>
      <c r="AD372" s="102"/>
      <c r="AE372" s="102"/>
      <c r="AF372" s="103"/>
      <c r="AH372" s="102"/>
      <c r="AI372" s="102"/>
    </row>
    <row r="373" spans="3:35" x14ac:dyDescent="0.2">
      <c r="C373" s="99"/>
      <c r="D373" s="100"/>
      <c r="E373" s="101"/>
      <c r="F373" s="102"/>
      <c r="G373" s="102"/>
      <c r="H373" s="102"/>
      <c r="I373" s="102"/>
      <c r="J373" s="102"/>
      <c r="K373" s="102"/>
      <c r="L373" s="102"/>
      <c r="M373" s="102"/>
      <c r="N373" s="102"/>
      <c r="O373" s="102"/>
      <c r="P373" s="102"/>
      <c r="Q373" s="102"/>
      <c r="R373" s="102"/>
      <c r="S373" s="102"/>
      <c r="T373" s="102"/>
      <c r="U373" s="102"/>
      <c r="V373" s="102"/>
      <c r="W373" s="102"/>
      <c r="X373" s="102"/>
      <c r="Y373" s="102"/>
      <c r="Z373" s="102"/>
      <c r="AA373" s="102"/>
      <c r="AB373" s="102"/>
      <c r="AC373" s="102"/>
      <c r="AD373" s="102"/>
      <c r="AE373" s="102"/>
      <c r="AF373" s="103"/>
      <c r="AH373" s="102"/>
      <c r="AI373" s="102"/>
    </row>
    <row r="374" spans="3:35" x14ac:dyDescent="0.2">
      <c r="C374" s="99"/>
      <c r="D374" s="100"/>
      <c r="E374" s="101"/>
      <c r="F374" s="102"/>
      <c r="G374" s="102"/>
      <c r="H374" s="102"/>
      <c r="I374" s="102"/>
      <c r="J374" s="102"/>
      <c r="K374" s="102"/>
      <c r="L374" s="102"/>
      <c r="M374" s="102"/>
      <c r="N374" s="102"/>
      <c r="O374" s="102"/>
      <c r="P374" s="102"/>
      <c r="Q374" s="102"/>
      <c r="R374" s="102"/>
      <c r="S374" s="102"/>
      <c r="T374" s="102"/>
      <c r="U374" s="102"/>
      <c r="V374" s="102"/>
      <c r="W374" s="102"/>
      <c r="X374" s="102"/>
      <c r="Y374" s="102"/>
      <c r="Z374" s="102"/>
      <c r="AA374" s="102"/>
      <c r="AB374" s="102"/>
      <c r="AC374" s="102"/>
      <c r="AD374" s="102"/>
      <c r="AE374" s="102"/>
      <c r="AF374" s="103"/>
      <c r="AH374" s="102"/>
      <c r="AI374" s="102"/>
    </row>
    <row r="375" spans="3:35" x14ac:dyDescent="0.2">
      <c r="C375" s="99"/>
      <c r="D375" s="100"/>
      <c r="E375" s="101"/>
      <c r="F375" s="102"/>
      <c r="G375" s="102"/>
      <c r="H375" s="102"/>
      <c r="I375" s="102"/>
      <c r="J375" s="102"/>
      <c r="K375" s="102"/>
      <c r="L375" s="102"/>
      <c r="M375" s="102"/>
      <c r="N375" s="102"/>
      <c r="O375" s="102"/>
      <c r="P375" s="102"/>
      <c r="Q375" s="102"/>
      <c r="R375" s="102"/>
      <c r="S375" s="102"/>
      <c r="T375" s="102"/>
      <c r="U375" s="102"/>
      <c r="V375" s="102"/>
      <c r="W375" s="102"/>
      <c r="X375" s="102"/>
      <c r="Y375" s="102"/>
      <c r="Z375" s="102"/>
      <c r="AA375" s="102"/>
      <c r="AB375" s="102"/>
      <c r="AC375" s="102"/>
      <c r="AD375" s="102"/>
      <c r="AE375" s="102"/>
      <c r="AF375" s="103"/>
      <c r="AH375" s="102"/>
      <c r="AI375" s="102"/>
    </row>
    <row r="376" spans="3:35" x14ac:dyDescent="0.2">
      <c r="C376" s="99"/>
      <c r="D376" s="100"/>
      <c r="E376" s="101"/>
      <c r="F376" s="102"/>
      <c r="G376" s="102"/>
      <c r="H376" s="102"/>
      <c r="I376" s="102"/>
      <c r="J376" s="102"/>
      <c r="K376" s="102"/>
      <c r="L376" s="102"/>
      <c r="M376" s="102"/>
      <c r="N376" s="102"/>
      <c r="O376" s="102"/>
      <c r="P376" s="102"/>
      <c r="Q376" s="102"/>
      <c r="R376" s="102"/>
      <c r="S376" s="102"/>
      <c r="T376" s="102"/>
      <c r="U376" s="102"/>
      <c r="V376" s="102"/>
      <c r="W376" s="102"/>
      <c r="X376" s="102"/>
      <c r="Y376" s="102"/>
      <c r="Z376" s="102"/>
      <c r="AA376" s="102"/>
      <c r="AB376" s="102"/>
      <c r="AC376" s="102"/>
      <c r="AD376" s="102"/>
      <c r="AE376" s="102"/>
      <c r="AF376" s="103"/>
      <c r="AH376" s="102"/>
      <c r="AI376" s="102"/>
    </row>
    <row r="377" spans="3:35" x14ac:dyDescent="0.2">
      <c r="C377" s="99"/>
      <c r="D377" s="100"/>
      <c r="E377" s="101"/>
      <c r="F377" s="102"/>
      <c r="G377" s="102"/>
      <c r="H377" s="102"/>
      <c r="I377" s="102"/>
      <c r="J377" s="102"/>
      <c r="K377" s="102"/>
      <c r="L377" s="102"/>
      <c r="M377" s="102"/>
      <c r="N377" s="102"/>
      <c r="O377" s="102"/>
      <c r="P377" s="102"/>
      <c r="Q377" s="102"/>
      <c r="R377" s="102"/>
      <c r="S377" s="102"/>
      <c r="T377" s="102"/>
      <c r="U377" s="102"/>
      <c r="V377" s="102"/>
      <c r="W377" s="102"/>
      <c r="X377" s="102"/>
      <c r="Y377" s="102"/>
      <c r="Z377" s="102"/>
      <c r="AA377" s="102"/>
      <c r="AB377" s="102"/>
      <c r="AC377" s="102"/>
      <c r="AD377" s="102"/>
      <c r="AE377" s="102"/>
      <c r="AF377" s="103"/>
      <c r="AH377" s="102"/>
      <c r="AI377" s="102"/>
    </row>
    <row r="378" spans="3:35" x14ac:dyDescent="0.2">
      <c r="C378" s="99"/>
      <c r="D378" s="100"/>
      <c r="E378" s="101"/>
      <c r="F378" s="102"/>
      <c r="G378" s="102"/>
      <c r="H378" s="102"/>
      <c r="I378" s="102"/>
      <c r="J378" s="102"/>
      <c r="K378" s="102"/>
      <c r="L378" s="102"/>
      <c r="M378" s="102"/>
      <c r="N378" s="102"/>
      <c r="O378" s="102"/>
      <c r="P378" s="102"/>
      <c r="Q378" s="102"/>
      <c r="R378" s="102"/>
      <c r="S378" s="102"/>
      <c r="T378" s="102"/>
      <c r="U378" s="102"/>
      <c r="V378" s="102"/>
      <c r="W378" s="102"/>
      <c r="X378" s="102"/>
      <c r="Y378" s="102"/>
      <c r="Z378" s="102"/>
      <c r="AA378" s="102"/>
      <c r="AB378" s="102"/>
      <c r="AC378" s="102"/>
      <c r="AD378" s="102"/>
      <c r="AE378" s="102"/>
      <c r="AF378" s="103"/>
      <c r="AH378" s="102"/>
      <c r="AI378" s="102"/>
    </row>
    <row r="379" spans="3:35" x14ac:dyDescent="0.2">
      <c r="C379" s="99"/>
      <c r="D379" s="100"/>
      <c r="E379" s="101"/>
      <c r="F379" s="102"/>
      <c r="G379" s="102"/>
      <c r="H379" s="102"/>
      <c r="I379" s="102"/>
      <c r="J379" s="102"/>
      <c r="K379" s="102"/>
      <c r="L379" s="102"/>
      <c r="M379" s="102"/>
      <c r="N379" s="102"/>
      <c r="O379" s="102"/>
      <c r="P379" s="102"/>
      <c r="Q379" s="102"/>
      <c r="R379" s="102"/>
      <c r="S379" s="102"/>
      <c r="T379" s="102"/>
      <c r="U379" s="102"/>
      <c r="V379" s="102"/>
      <c r="W379" s="102"/>
      <c r="X379" s="102"/>
      <c r="Y379" s="102"/>
      <c r="Z379" s="102"/>
      <c r="AA379" s="102"/>
      <c r="AB379" s="102"/>
      <c r="AC379" s="102"/>
      <c r="AD379" s="102"/>
      <c r="AE379" s="102"/>
      <c r="AF379" s="103"/>
      <c r="AH379" s="102"/>
      <c r="AI379" s="102"/>
    </row>
    <row r="380" spans="3:35" x14ac:dyDescent="0.2">
      <c r="C380" s="99"/>
      <c r="D380" s="100"/>
      <c r="E380" s="101"/>
      <c r="F380" s="102"/>
      <c r="G380" s="102"/>
      <c r="H380" s="102"/>
      <c r="I380" s="102"/>
      <c r="J380" s="102"/>
      <c r="K380" s="102"/>
      <c r="L380" s="102"/>
      <c r="M380" s="102"/>
      <c r="N380" s="102"/>
      <c r="O380" s="102"/>
      <c r="P380" s="102"/>
      <c r="Q380" s="102"/>
      <c r="R380" s="102"/>
      <c r="S380" s="102"/>
      <c r="T380" s="102"/>
      <c r="U380" s="102"/>
      <c r="V380" s="102"/>
      <c r="W380" s="102"/>
      <c r="X380" s="102"/>
      <c r="Y380" s="102"/>
      <c r="Z380" s="102"/>
      <c r="AA380" s="102"/>
      <c r="AB380" s="102"/>
      <c r="AC380" s="102"/>
      <c r="AD380" s="102"/>
      <c r="AE380" s="102"/>
      <c r="AF380" s="103"/>
      <c r="AH380" s="102"/>
      <c r="AI380" s="102"/>
    </row>
    <row r="381" spans="3:35" x14ac:dyDescent="0.2">
      <c r="C381" s="99"/>
      <c r="D381" s="100"/>
      <c r="E381" s="101"/>
      <c r="F381" s="102"/>
      <c r="G381" s="102"/>
      <c r="H381" s="102"/>
      <c r="I381" s="102"/>
      <c r="J381" s="102"/>
      <c r="K381" s="102"/>
      <c r="L381" s="102"/>
      <c r="M381" s="102"/>
      <c r="N381" s="102"/>
      <c r="O381" s="102"/>
      <c r="P381" s="102"/>
      <c r="Q381" s="102"/>
      <c r="R381" s="102"/>
      <c r="S381" s="102"/>
      <c r="T381" s="102"/>
      <c r="U381" s="102"/>
      <c r="V381" s="102"/>
      <c r="W381" s="102"/>
      <c r="X381" s="102"/>
      <c r="Y381" s="102"/>
      <c r="Z381" s="102"/>
      <c r="AA381" s="102"/>
      <c r="AB381" s="102"/>
      <c r="AC381" s="102"/>
      <c r="AD381" s="102"/>
      <c r="AE381" s="102"/>
      <c r="AF381" s="103"/>
      <c r="AH381" s="102"/>
      <c r="AI381" s="102"/>
    </row>
    <row r="382" spans="3:35" x14ac:dyDescent="0.2">
      <c r="C382" s="99"/>
      <c r="D382" s="100"/>
      <c r="E382" s="101"/>
      <c r="F382" s="102"/>
      <c r="G382" s="102"/>
      <c r="H382" s="102"/>
      <c r="I382" s="102"/>
      <c r="J382" s="102"/>
      <c r="K382" s="102"/>
      <c r="L382" s="102"/>
      <c r="M382" s="102"/>
      <c r="N382" s="102"/>
      <c r="O382" s="102"/>
      <c r="P382" s="102"/>
      <c r="Q382" s="102"/>
      <c r="R382" s="102"/>
      <c r="S382" s="102"/>
      <c r="T382" s="102"/>
      <c r="U382" s="102"/>
      <c r="V382" s="102"/>
      <c r="W382" s="102"/>
      <c r="X382" s="102"/>
      <c r="Y382" s="102"/>
      <c r="Z382" s="102"/>
      <c r="AA382" s="102"/>
      <c r="AB382" s="102"/>
      <c r="AC382" s="102"/>
      <c r="AD382" s="102"/>
      <c r="AE382" s="102"/>
      <c r="AF382" s="103"/>
      <c r="AH382" s="102"/>
      <c r="AI382" s="102"/>
    </row>
    <row r="383" spans="3:35" x14ac:dyDescent="0.2">
      <c r="C383" s="99"/>
      <c r="D383" s="100"/>
      <c r="E383" s="101"/>
      <c r="F383" s="102"/>
      <c r="G383" s="102"/>
      <c r="H383" s="102"/>
      <c r="I383" s="102"/>
      <c r="J383" s="102"/>
      <c r="K383" s="102"/>
      <c r="L383" s="102"/>
      <c r="M383" s="102"/>
      <c r="N383" s="102"/>
      <c r="O383" s="102"/>
      <c r="P383" s="102"/>
      <c r="Q383" s="102"/>
      <c r="R383" s="102"/>
      <c r="S383" s="102"/>
      <c r="T383" s="102"/>
      <c r="U383" s="102"/>
      <c r="V383" s="102"/>
      <c r="W383" s="102"/>
      <c r="X383" s="102"/>
      <c r="Y383" s="102"/>
      <c r="Z383" s="102"/>
      <c r="AA383" s="102"/>
      <c r="AB383" s="102"/>
      <c r="AC383" s="102"/>
      <c r="AD383" s="102"/>
      <c r="AE383" s="102"/>
      <c r="AF383" s="103"/>
      <c r="AH383" s="102"/>
      <c r="AI383" s="102"/>
    </row>
    <row r="384" spans="3:35" x14ac:dyDescent="0.2">
      <c r="C384" s="99"/>
      <c r="D384" s="100"/>
      <c r="E384" s="101"/>
      <c r="F384" s="102"/>
      <c r="G384" s="102"/>
      <c r="H384" s="102"/>
      <c r="I384" s="102"/>
      <c r="J384" s="102"/>
      <c r="K384" s="102"/>
      <c r="L384" s="102"/>
      <c r="M384" s="102"/>
      <c r="N384" s="102"/>
      <c r="O384" s="102"/>
      <c r="P384" s="102"/>
      <c r="Q384" s="102"/>
      <c r="R384" s="102"/>
      <c r="S384" s="102"/>
      <c r="T384" s="102"/>
      <c r="U384" s="102"/>
      <c r="V384" s="102"/>
      <c r="W384" s="102"/>
      <c r="X384" s="102"/>
      <c r="Y384" s="102"/>
      <c r="Z384" s="102"/>
      <c r="AA384" s="102"/>
      <c r="AB384" s="102"/>
      <c r="AC384" s="102"/>
      <c r="AD384" s="102"/>
      <c r="AE384" s="102"/>
      <c r="AF384" s="103"/>
      <c r="AH384" s="102"/>
      <c r="AI384" s="102"/>
    </row>
    <row r="385" spans="3:35" x14ac:dyDescent="0.2">
      <c r="C385" s="99"/>
      <c r="D385" s="100"/>
      <c r="E385" s="101"/>
      <c r="F385" s="102"/>
      <c r="G385" s="102"/>
      <c r="H385" s="102"/>
      <c r="I385" s="102"/>
      <c r="J385" s="102"/>
      <c r="K385" s="102"/>
      <c r="L385" s="102"/>
      <c r="M385" s="102"/>
      <c r="N385" s="102"/>
      <c r="O385" s="102"/>
      <c r="P385" s="102"/>
      <c r="Q385" s="102"/>
      <c r="R385" s="102"/>
      <c r="S385" s="102"/>
      <c r="T385" s="102"/>
      <c r="U385" s="102"/>
      <c r="V385" s="102"/>
      <c r="W385" s="102"/>
      <c r="X385" s="102"/>
      <c r="Y385" s="102"/>
      <c r="Z385" s="102"/>
      <c r="AA385" s="102"/>
      <c r="AB385" s="102"/>
      <c r="AC385" s="102"/>
      <c r="AD385" s="102"/>
      <c r="AE385" s="102"/>
      <c r="AF385" s="103"/>
      <c r="AH385" s="102"/>
      <c r="AI385" s="102"/>
    </row>
    <row r="386" spans="3:35" x14ac:dyDescent="0.2">
      <c r="C386" s="99"/>
      <c r="D386" s="100"/>
      <c r="E386" s="101"/>
      <c r="F386" s="102"/>
      <c r="G386" s="102"/>
      <c r="H386" s="102"/>
      <c r="I386" s="102"/>
      <c r="J386" s="102"/>
      <c r="K386" s="102"/>
      <c r="L386" s="102"/>
      <c r="M386" s="102"/>
      <c r="N386" s="102"/>
      <c r="O386" s="102"/>
      <c r="P386" s="102"/>
      <c r="Q386" s="102"/>
      <c r="R386" s="102"/>
      <c r="S386" s="102"/>
      <c r="T386" s="102"/>
      <c r="U386" s="102"/>
      <c r="V386" s="102"/>
      <c r="W386" s="102"/>
      <c r="X386" s="102"/>
      <c r="Y386" s="102"/>
      <c r="Z386" s="102"/>
      <c r="AA386" s="102"/>
      <c r="AB386" s="102"/>
      <c r="AC386" s="102"/>
      <c r="AD386" s="102"/>
      <c r="AE386" s="102"/>
      <c r="AF386" s="103"/>
      <c r="AH386" s="102"/>
      <c r="AI386" s="102"/>
    </row>
    <row r="387" spans="3:35" x14ac:dyDescent="0.2">
      <c r="C387" s="99"/>
      <c r="D387" s="100"/>
      <c r="E387" s="101"/>
      <c r="F387" s="102"/>
      <c r="G387" s="102"/>
      <c r="H387" s="102"/>
      <c r="I387" s="102"/>
      <c r="J387" s="102"/>
      <c r="K387" s="102"/>
      <c r="L387" s="102"/>
      <c r="M387" s="102"/>
      <c r="N387" s="102"/>
      <c r="O387" s="102"/>
      <c r="P387" s="102"/>
      <c r="Q387" s="102"/>
      <c r="R387" s="102"/>
      <c r="S387" s="102"/>
      <c r="T387" s="102"/>
      <c r="U387" s="102"/>
      <c r="V387" s="102"/>
      <c r="W387" s="102"/>
      <c r="X387" s="102"/>
      <c r="Y387" s="102"/>
      <c r="Z387" s="102"/>
      <c r="AA387" s="102"/>
      <c r="AB387" s="102"/>
      <c r="AC387" s="102"/>
      <c r="AD387" s="102"/>
      <c r="AE387" s="102"/>
      <c r="AF387" s="103"/>
      <c r="AH387" s="102"/>
      <c r="AI387" s="102"/>
    </row>
    <row r="388" spans="3:35" x14ac:dyDescent="0.2">
      <c r="C388" s="99"/>
      <c r="D388" s="100"/>
      <c r="E388" s="101"/>
      <c r="F388" s="102"/>
      <c r="G388" s="102"/>
      <c r="H388" s="102"/>
      <c r="I388" s="102"/>
      <c r="J388" s="102"/>
      <c r="K388" s="102"/>
      <c r="L388" s="102"/>
      <c r="M388" s="102"/>
      <c r="N388" s="102"/>
      <c r="O388" s="102"/>
      <c r="P388" s="102"/>
      <c r="Q388" s="102"/>
      <c r="R388" s="102"/>
      <c r="S388" s="102"/>
      <c r="T388" s="102"/>
      <c r="U388" s="102"/>
      <c r="V388" s="102"/>
      <c r="W388" s="102"/>
      <c r="X388" s="102"/>
      <c r="Y388" s="102"/>
      <c r="Z388" s="102"/>
      <c r="AA388" s="102"/>
      <c r="AB388" s="102"/>
      <c r="AC388" s="102"/>
      <c r="AD388" s="102"/>
      <c r="AE388" s="102"/>
      <c r="AF388" s="103"/>
      <c r="AH388" s="102"/>
      <c r="AI388" s="102"/>
    </row>
    <row r="389" spans="3:35" x14ac:dyDescent="0.2">
      <c r="C389" s="99"/>
      <c r="D389" s="100"/>
      <c r="E389" s="101"/>
      <c r="F389" s="102"/>
      <c r="G389" s="102"/>
      <c r="H389" s="102"/>
      <c r="I389" s="102"/>
      <c r="J389" s="102"/>
      <c r="K389" s="102"/>
      <c r="L389" s="102"/>
      <c r="M389" s="102"/>
      <c r="N389" s="102"/>
      <c r="O389" s="102"/>
      <c r="P389" s="102"/>
      <c r="Q389" s="102"/>
      <c r="R389" s="102"/>
      <c r="S389" s="102"/>
      <c r="T389" s="102"/>
      <c r="U389" s="102"/>
      <c r="V389" s="102"/>
      <c r="W389" s="102"/>
      <c r="X389" s="102"/>
      <c r="Y389" s="102"/>
      <c r="Z389" s="102"/>
      <c r="AA389" s="102"/>
      <c r="AB389" s="102"/>
      <c r="AC389" s="102"/>
      <c r="AD389" s="102"/>
      <c r="AE389" s="102"/>
      <c r="AF389" s="103"/>
      <c r="AH389" s="102"/>
      <c r="AI389" s="102"/>
    </row>
    <row r="390" spans="3:35" x14ac:dyDescent="0.2">
      <c r="C390" s="99"/>
      <c r="D390" s="100"/>
      <c r="E390" s="101"/>
      <c r="F390" s="102"/>
      <c r="G390" s="102"/>
      <c r="H390" s="102"/>
      <c r="I390" s="102"/>
      <c r="J390" s="102"/>
      <c r="K390" s="102"/>
      <c r="L390" s="102"/>
      <c r="M390" s="102"/>
      <c r="N390" s="102"/>
      <c r="O390" s="102"/>
      <c r="P390" s="102"/>
      <c r="Q390" s="102"/>
      <c r="R390" s="102"/>
      <c r="S390" s="102"/>
      <c r="T390" s="102"/>
      <c r="U390" s="102"/>
      <c r="V390" s="102"/>
      <c r="W390" s="102"/>
      <c r="X390" s="102"/>
      <c r="Y390" s="102"/>
      <c r="Z390" s="102"/>
      <c r="AA390" s="102"/>
      <c r="AB390" s="102"/>
      <c r="AC390" s="102"/>
      <c r="AD390" s="102"/>
      <c r="AE390" s="102"/>
      <c r="AF390" s="103"/>
      <c r="AH390" s="102"/>
      <c r="AI390" s="102"/>
    </row>
    <row r="391" spans="3:35" x14ac:dyDescent="0.2">
      <c r="C391" s="99"/>
      <c r="D391" s="100"/>
      <c r="E391" s="101"/>
      <c r="F391" s="102"/>
      <c r="G391" s="102"/>
      <c r="H391" s="102"/>
      <c r="I391" s="102"/>
      <c r="J391" s="102"/>
      <c r="K391" s="102"/>
      <c r="L391" s="102"/>
      <c r="M391" s="102"/>
      <c r="N391" s="102"/>
      <c r="O391" s="102"/>
      <c r="P391" s="102"/>
      <c r="Q391" s="102"/>
      <c r="R391" s="102"/>
      <c r="S391" s="102"/>
      <c r="T391" s="102"/>
      <c r="U391" s="102"/>
      <c r="V391" s="102"/>
      <c r="W391" s="102"/>
      <c r="X391" s="102"/>
      <c r="Y391" s="102"/>
      <c r="Z391" s="102"/>
      <c r="AA391" s="102"/>
      <c r="AB391" s="102"/>
      <c r="AC391" s="102"/>
      <c r="AD391" s="102"/>
      <c r="AE391" s="102"/>
      <c r="AF391" s="103"/>
      <c r="AH391" s="102"/>
      <c r="AI391" s="102"/>
    </row>
    <row r="392" spans="3:35" x14ac:dyDescent="0.2">
      <c r="C392" s="99"/>
      <c r="D392" s="100"/>
      <c r="E392" s="101"/>
      <c r="F392" s="102"/>
      <c r="G392" s="102"/>
      <c r="H392" s="102"/>
      <c r="I392" s="102"/>
      <c r="J392" s="102"/>
      <c r="K392" s="102"/>
      <c r="L392" s="102"/>
      <c r="M392" s="102"/>
      <c r="N392" s="102"/>
      <c r="O392" s="102"/>
      <c r="P392" s="102"/>
      <c r="Q392" s="102"/>
      <c r="R392" s="102"/>
      <c r="S392" s="102"/>
      <c r="T392" s="102"/>
      <c r="U392" s="102"/>
      <c r="V392" s="102"/>
      <c r="W392" s="102"/>
      <c r="X392" s="102"/>
      <c r="Y392" s="102"/>
      <c r="Z392" s="102"/>
      <c r="AA392" s="102"/>
      <c r="AB392" s="102"/>
      <c r="AC392" s="102"/>
      <c r="AD392" s="102"/>
      <c r="AE392" s="102"/>
      <c r="AF392" s="103"/>
      <c r="AH392" s="102"/>
      <c r="AI392" s="102"/>
    </row>
    <row r="393" spans="3:35" x14ac:dyDescent="0.2">
      <c r="C393" s="99"/>
      <c r="D393" s="100"/>
      <c r="E393" s="101"/>
      <c r="F393" s="102"/>
      <c r="G393" s="102"/>
      <c r="H393" s="102"/>
      <c r="I393" s="102"/>
      <c r="J393" s="102"/>
      <c r="K393" s="102"/>
      <c r="L393" s="102"/>
      <c r="M393" s="102"/>
      <c r="N393" s="102"/>
      <c r="O393" s="102"/>
      <c r="P393" s="102"/>
      <c r="Q393" s="102"/>
      <c r="R393" s="102"/>
      <c r="S393" s="102"/>
      <c r="T393" s="102"/>
      <c r="U393" s="102"/>
      <c r="V393" s="102"/>
      <c r="W393" s="102"/>
      <c r="X393" s="102"/>
      <c r="Y393" s="102"/>
      <c r="Z393" s="102"/>
      <c r="AA393" s="102"/>
      <c r="AB393" s="102"/>
      <c r="AC393" s="102"/>
      <c r="AD393" s="102"/>
      <c r="AE393" s="102"/>
      <c r="AF393" s="103"/>
      <c r="AH393" s="102"/>
      <c r="AI393" s="102"/>
    </row>
    <row r="394" spans="3:35" x14ac:dyDescent="0.2">
      <c r="C394" s="99"/>
      <c r="D394" s="100"/>
      <c r="E394" s="101"/>
      <c r="F394" s="102"/>
      <c r="G394" s="102"/>
      <c r="H394" s="102"/>
      <c r="I394" s="102"/>
      <c r="J394" s="102"/>
      <c r="K394" s="102"/>
      <c r="L394" s="102"/>
      <c r="M394" s="102"/>
      <c r="N394" s="102"/>
      <c r="O394" s="102"/>
      <c r="P394" s="102"/>
      <c r="Q394" s="102"/>
      <c r="R394" s="102"/>
      <c r="S394" s="102"/>
      <c r="T394" s="102"/>
      <c r="U394" s="102"/>
      <c r="V394" s="102"/>
      <c r="W394" s="102"/>
      <c r="X394" s="102"/>
      <c r="Y394" s="102"/>
      <c r="Z394" s="102"/>
      <c r="AA394" s="102"/>
      <c r="AB394" s="102"/>
      <c r="AC394" s="102"/>
      <c r="AD394" s="102"/>
      <c r="AE394" s="102"/>
      <c r="AF394" s="103"/>
      <c r="AH394" s="102"/>
      <c r="AI394" s="102"/>
    </row>
    <row r="395" spans="3:35" x14ac:dyDescent="0.2">
      <c r="C395" s="99"/>
      <c r="D395" s="100"/>
      <c r="E395" s="101"/>
      <c r="F395" s="102"/>
      <c r="G395" s="102"/>
      <c r="H395" s="102"/>
      <c r="I395" s="102"/>
      <c r="J395" s="102"/>
      <c r="K395" s="102"/>
      <c r="L395" s="102"/>
      <c r="M395" s="102"/>
      <c r="N395" s="102"/>
      <c r="O395" s="102"/>
      <c r="P395" s="102"/>
      <c r="Q395" s="102"/>
      <c r="R395" s="102"/>
      <c r="S395" s="102"/>
      <c r="T395" s="102"/>
      <c r="U395" s="102"/>
      <c r="V395" s="102"/>
      <c r="W395" s="102"/>
      <c r="X395" s="102"/>
      <c r="Y395" s="102"/>
      <c r="Z395" s="102"/>
      <c r="AA395" s="102"/>
      <c r="AB395" s="102"/>
      <c r="AC395" s="102"/>
      <c r="AD395" s="102"/>
      <c r="AE395" s="102"/>
      <c r="AF395" s="103"/>
      <c r="AH395" s="102"/>
      <c r="AI395" s="102"/>
    </row>
    <row r="396" spans="3:35" x14ac:dyDescent="0.2">
      <c r="C396" s="99"/>
      <c r="D396" s="100"/>
      <c r="E396" s="101"/>
      <c r="F396" s="102"/>
      <c r="G396" s="102"/>
      <c r="H396" s="102"/>
      <c r="I396" s="102"/>
      <c r="J396" s="102"/>
      <c r="K396" s="102"/>
      <c r="L396" s="102"/>
      <c r="M396" s="102"/>
      <c r="N396" s="102"/>
      <c r="O396" s="102"/>
      <c r="P396" s="102"/>
      <c r="Q396" s="102"/>
      <c r="R396" s="102"/>
      <c r="S396" s="102"/>
      <c r="T396" s="102"/>
      <c r="U396" s="102"/>
      <c r="V396" s="102"/>
      <c r="W396" s="102"/>
      <c r="X396" s="102"/>
      <c r="Y396" s="102"/>
      <c r="Z396" s="102"/>
      <c r="AA396" s="102"/>
      <c r="AB396" s="102"/>
      <c r="AC396" s="102"/>
      <c r="AD396" s="102"/>
      <c r="AE396" s="102"/>
      <c r="AF396" s="103"/>
      <c r="AH396" s="102"/>
      <c r="AI396" s="102"/>
    </row>
    <row r="397" spans="3:35" x14ac:dyDescent="0.2">
      <c r="C397" s="99"/>
      <c r="D397" s="100"/>
      <c r="E397" s="101"/>
      <c r="F397" s="102"/>
      <c r="G397" s="102"/>
      <c r="H397" s="102"/>
      <c r="I397" s="102"/>
      <c r="J397" s="102"/>
      <c r="K397" s="102"/>
      <c r="L397" s="102"/>
      <c r="M397" s="102"/>
      <c r="N397" s="102"/>
      <c r="O397" s="102"/>
      <c r="P397" s="102"/>
      <c r="Q397" s="102"/>
      <c r="R397" s="102"/>
      <c r="S397" s="102"/>
      <c r="T397" s="102"/>
      <c r="U397" s="102"/>
      <c r="V397" s="102"/>
      <c r="W397" s="102"/>
      <c r="X397" s="102"/>
      <c r="Y397" s="102"/>
      <c r="Z397" s="102"/>
      <c r="AA397" s="102"/>
      <c r="AB397" s="102"/>
      <c r="AC397" s="102"/>
      <c r="AD397" s="102"/>
      <c r="AE397" s="102"/>
      <c r="AF397" s="103"/>
      <c r="AH397" s="102"/>
      <c r="AI397" s="102"/>
    </row>
    <row r="398" spans="3:35" x14ac:dyDescent="0.2">
      <c r="C398" s="99"/>
      <c r="D398" s="100"/>
      <c r="E398" s="101"/>
      <c r="F398" s="102"/>
      <c r="G398" s="102"/>
      <c r="H398" s="102"/>
      <c r="I398" s="102"/>
      <c r="J398" s="102"/>
      <c r="K398" s="102"/>
      <c r="L398" s="102"/>
      <c r="M398" s="102"/>
      <c r="N398" s="102"/>
      <c r="O398" s="102"/>
      <c r="P398" s="102"/>
      <c r="Q398" s="102"/>
      <c r="R398" s="102"/>
      <c r="S398" s="102"/>
      <c r="T398" s="102"/>
      <c r="U398" s="102"/>
      <c r="V398" s="102"/>
      <c r="W398" s="102"/>
      <c r="X398" s="102"/>
      <c r="Y398" s="102"/>
      <c r="Z398" s="102"/>
      <c r="AA398" s="102"/>
      <c r="AB398" s="102"/>
      <c r="AC398" s="102"/>
      <c r="AD398" s="102"/>
      <c r="AE398" s="102"/>
      <c r="AF398" s="103"/>
      <c r="AH398" s="102"/>
      <c r="AI398" s="102"/>
    </row>
    <row r="399" spans="3:35" x14ac:dyDescent="0.2">
      <c r="C399" s="99"/>
      <c r="D399" s="100"/>
      <c r="E399" s="101"/>
      <c r="F399" s="102"/>
      <c r="G399" s="102"/>
      <c r="H399" s="102"/>
      <c r="I399" s="102"/>
      <c r="J399" s="102"/>
      <c r="K399" s="102"/>
      <c r="L399" s="102"/>
      <c r="M399" s="102"/>
      <c r="N399" s="102"/>
      <c r="O399" s="102"/>
      <c r="P399" s="102"/>
      <c r="Q399" s="102"/>
      <c r="R399" s="102"/>
      <c r="S399" s="102"/>
      <c r="T399" s="102"/>
      <c r="U399" s="102"/>
      <c r="V399" s="102"/>
      <c r="W399" s="102"/>
      <c r="X399" s="102"/>
      <c r="Y399" s="102"/>
      <c r="Z399" s="102"/>
      <c r="AA399" s="102"/>
      <c r="AB399" s="102"/>
      <c r="AC399" s="102"/>
      <c r="AD399" s="102"/>
      <c r="AE399" s="102"/>
      <c r="AF399" s="103"/>
      <c r="AH399" s="102"/>
      <c r="AI399" s="102"/>
    </row>
    <row r="400" spans="3:35" x14ac:dyDescent="0.2">
      <c r="C400" s="99"/>
      <c r="D400" s="100"/>
      <c r="E400" s="101"/>
      <c r="F400" s="102"/>
      <c r="G400" s="102"/>
      <c r="H400" s="102"/>
      <c r="I400" s="102"/>
      <c r="J400" s="102"/>
      <c r="K400" s="102"/>
      <c r="L400" s="102"/>
      <c r="M400" s="102"/>
      <c r="N400" s="102"/>
      <c r="O400" s="102"/>
      <c r="P400" s="102"/>
      <c r="Q400" s="102"/>
      <c r="R400" s="102"/>
      <c r="S400" s="102"/>
      <c r="T400" s="102"/>
      <c r="U400" s="102"/>
      <c r="V400" s="102"/>
      <c r="W400" s="102"/>
      <c r="X400" s="102"/>
      <c r="Y400" s="102"/>
      <c r="Z400" s="102"/>
      <c r="AA400" s="102"/>
      <c r="AB400" s="102"/>
      <c r="AC400" s="102"/>
      <c r="AD400" s="102"/>
      <c r="AE400" s="102"/>
      <c r="AF400" s="103"/>
      <c r="AH400" s="102"/>
      <c r="AI400" s="102"/>
    </row>
    <row r="401" spans="3:35" x14ac:dyDescent="0.2">
      <c r="C401" s="99"/>
      <c r="D401" s="100"/>
      <c r="E401" s="101"/>
      <c r="F401" s="102"/>
      <c r="G401" s="102"/>
      <c r="H401" s="102"/>
      <c r="I401" s="102"/>
      <c r="J401" s="102"/>
      <c r="K401" s="102"/>
      <c r="L401" s="102"/>
      <c r="M401" s="102"/>
      <c r="N401" s="102"/>
      <c r="O401" s="102"/>
      <c r="P401" s="102"/>
      <c r="Q401" s="102"/>
      <c r="R401" s="102"/>
      <c r="S401" s="102"/>
      <c r="T401" s="102"/>
      <c r="U401" s="102"/>
      <c r="V401" s="102"/>
      <c r="W401" s="102"/>
      <c r="X401" s="102"/>
      <c r="Y401" s="102"/>
      <c r="Z401" s="102"/>
      <c r="AA401" s="102"/>
      <c r="AB401" s="102"/>
      <c r="AC401" s="102"/>
      <c r="AD401" s="102"/>
      <c r="AE401" s="102"/>
      <c r="AF401" s="103"/>
      <c r="AH401" s="102"/>
      <c r="AI401" s="102"/>
    </row>
    <row r="402" spans="3:35" x14ac:dyDescent="0.2">
      <c r="C402" s="99"/>
      <c r="D402" s="100"/>
      <c r="E402" s="101"/>
      <c r="F402" s="102"/>
      <c r="G402" s="102"/>
      <c r="H402" s="102"/>
      <c r="I402" s="102"/>
      <c r="J402" s="102"/>
      <c r="K402" s="102"/>
      <c r="L402" s="102"/>
      <c r="M402" s="102"/>
      <c r="N402" s="102"/>
      <c r="O402" s="102"/>
      <c r="P402" s="102"/>
      <c r="Q402" s="102"/>
      <c r="R402" s="102"/>
      <c r="S402" s="102"/>
      <c r="T402" s="102"/>
      <c r="U402" s="102"/>
      <c r="V402" s="102"/>
      <c r="W402" s="102"/>
      <c r="X402" s="102"/>
      <c r="Y402" s="102"/>
      <c r="Z402" s="102"/>
      <c r="AA402" s="102"/>
      <c r="AB402" s="102"/>
      <c r="AC402" s="102"/>
      <c r="AD402" s="102"/>
      <c r="AE402" s="102"/>
      <c r="AF402" s="103"/>
      <c r="AH402" s="102"/>
      <c r="AI402" s="102"/>
    </row>
    <row r="403" spans="3:35" x14ac:dyDescent="0.2">
      <c r="C403" s="99"/>
      <c r="D403" s="100"/>
      <c r="E403" s="101"/>
      <c r="F403" s="102"/>
      <c r="G403" s="102"/>
      <c r="H403" s="102"/>
      <c r="I403" s="102"/>
      <c r="J403" s="102"/>
      <c r="K403" s="102"/>
      <c r="L403" s="102"/>
      <c r="M403" s="102"/>
      <c r="N403" s="102"/>
      <c r="O403" s="102"/>
      <c r="P403" s="102"/>
      <c r="Q403" s="102"/>
      <c r="R403" s="102"/>
      <c r="S403" s="102"/>
      <c r="T403" s="102"/>
      <c r="U403" s="102"/>
      <c r="V403" s="102"/>
      <c r="W403" s="102"/>
      <c r="X403" s="102"/>
      <c r="Y403" s="102"/>
      <c r="Z403" s="102"/>
      <c r="AA403" s="102"/>
      <c r="AB403" s="102"/>
      <c r="AC403" s="102"/>
      <c r="AD403" s="102"/>
      <c r="AE403" s="102"/>
      <c r="AF403" s="103"/>
      <c r="AH403" s="102"/>
      <c r="AI403" s="102"/>
    </row>
    <row r="404" spans="3:35" x14ac:dyDescent="0.2">
      <c r="C404" s="99"/>
      <c r="D404" s="100"/>
      <c r="E404" s="101"/>
      <c r="F404" s="102"/>
      <c r="G404" s="102"/>
      <c r="H404" s="102"/>
      <c r="I404" s="102"/>
      <c r="J404" s="102"/>
      <c r="K404" s="102"/>
      <c r="L404" s="102"/>
      <c r="M404" s="102"/>
      <c r="N404" s="102"/>
      <c r="O404" s="102"/>
      <c r="P404" s="102"/>
      <c r="Q404" s="102"/>
      <c r="R404" s="102"/>
      <c r="S404" s="102"/>
      <c r="T404" s="102"/>
      <c r="U404" s="102"/>
      <c r="V404" s="102"/>
      <c r="W404" s="102"/>
      <c r="X404" s="102"/>
      <c r="Y404" s="102"/>
      <c r="Z404" s="102"/>
      <c r="AA404" s="102"/>
      <c r="AB404" s="102"/>
      <c r="AC404" s="102"/>
      <c r="AD404" s="102"/>
      <c r="AE404" s="102"/>
      <c r="AF404" s="103"/>
      <c r="AH404" s="102"/>
      <c r="AI404" s="102"/>
    </row>
    <row r="405" spans="3:35" x14ac:dyDescent="0.2">
      <c r="C405" s="99"/>
      <c r="D405" s="100"/>
      <c r="E405" s="101"/>
      <c r="F405" s="102"/>
      <c r="G405" s="102"/>
      <c r="H405" s="102"/>
      <c r="I405" s="102"/>
      <c r="J405" s="102"/>
      <c r="K405" s="102"/>
      <c r="L405" s="102"/>
      <c r="M405" s="102"/>
      <c r="N405" s="102"/>
      <c r="O405" s="102"/>
      <c r="P405" s="102"/>
      <c r="Q405" s="102"/>
      <c r="R405" s="102"/>
      <c r="S405" s="102"/>
      <c r="T405" s="102"/>
      <c r="U405" s="102"/>
      <c r="V405" s="102"/>
      <c r="W405" s="102"/>
      <c r="X405" s="102"/>
      <c r="Y405" s="102"/>
      <c r="Z405" s="102"/>
      <c r="AA405" s="102"/>
      <c r="AB405" s="102"/>
      <c r="AC405" s="102"/>
      <c r="AD405" s="102"/>
      <c r="AE405" s="102"/>
      <c r="AF405" s="103"/>
      <c r="AH405" s="102"/>
      <c r="AI405" s="102"/>
    </row>
    <row r="406" spans="3:35" x14ac:dyDescent="0.2">
      <c r="C406" s="99"/>
      <c r="D406" s="100"/>
      <c r="E406" s="101"/>
      <c r="F406" s="102"/>
      <c r="G406" s="102"/>
      <c r="H406" s="102"/>
      <c r="I406" s="102"/>
      <c r="J406" s="102"/>
      <c r="K406" s="102"/>
      <c r="L406" s="102"/>
      <c r="M406" s="102"/>
      <c r="N406" s="102"/>
      <c r="O406" s="102"/>
      <c r="P406" s="102"/>
      <c r="Q406" s="102"/>
      <c r="R406" s="102"/>
      <c r="S406" s="102"/>
      <c r="T406" s="102"/>
      <c r="U406" s="102"/>
      <c r="V406" s="102"/>
      <c r="W406" s="102"/>
      <c r="X406" s="102"/>
      <c r="Y406" s="102"/>
      <c r="Z406" s="102"/>
      <c r="AA406" s="102"/>
      <c r="AB406" s="102"/>
      <c r="AC406" s="102"/>
      <c r="AD406" s="102"/>
      <c r="AE406" s="102"/>
      <c r="AF406" s="103"/>
      <c r="AH406" s="102"/>
      <c r="AI406" s="102"/>
    </row>
    <row r="407" spans="3:35" x14ac:dyDescent="0.2">
      <c r="C407" s="99"/>
      <c r="D407" s="100"/>
      <c r="E407" s="101"/>
      <c r="F407" s="102"/>
      <c r="G407" s="102"/>
      <c r="H407" s="102"/>
      <c r="I407" s="102"/>
      <c r="J407" s="102"/>
      <c r="K407" s="102"/>
      <c r="L407" s="102"/>
      <c r="M407" s="102"/>
      <c r="N407" s="102"/>
      <c r="O407" s="102"/>
      <c r="P407" s="102"/>
      <c r="Q407" s="102"/>
      <c r="R407" s="102"/>
      <c r="S407" s="102"/>
      <c r="T407" s="102"/>
      <c r="U407" s="102"/>
      <c r="V407" s="102"/>
      <c r="W407" s="102"/>
      <c r="X407" s="102"/>
      <c r="Y407" s="102"/>
      <c r="Z407" s="102"/>
      <c r="AA407" s="102"/>
      <c r="AB407" s="102"/>
      <c r="AC407" s="102"/>
      <c r="AD407" s="102"/>
      <c r="AE407" s="102"/>
      <c r="AF407" s="103"/>
      <c r="AH407" s="102"/>
      <c r="AI407" s="102"/>
    </row>
    <row r="408" spans="3:35" x14ac:dyDescent="0.2">
      <c r="C408" s="99"/>
      <c r="D408" s="100"/>
      <c r="E408" s="101"/>
      <c r="F408" s="102"/>
      <c r="G408" s="102"/>
      <c r="H408" s="102"/>
      <c r="I408" s="102"/>
      <c r="J408" s="102"/>
      <c r="K408" s="102"/>
      <c r="L408" s="102"/>
      <c r="M408" s="102"/>
      <c r="N408" s="102"/>
      <c r="O408" s="102"/>
      <c r="P408" s="102"/>
      <c r="Q408" s="102"/>
      <c r="R408" s="102"/>
      <c r="S408" s="102"/>
      <c r="T408" s="102"/>
      <c r="U408" s="102"/>
      <c r="V408" s="102"/>
      <c r="W408" s="102"/>
      <c r="X408" s="102"/>
      <c r="Y408" s="102"/>
      <c r="Z408" s="102"/>
      <c r="AA408" s="102"/>
      <c r="AB408" s="102"/>
      <c r="AC408" s="102"/>
      <c r="AD408" s="102"/>
      <c r="AE408" s="102"/>
      <c r="AF408" s="103"/>
      <c r="AH408" s="102"/>
      <c r="AI408" s="102"/>
    </row>
    <row r="409" spans="3:35" x14ac:dyDescent="0.2">
      <c r="C409" s="99"/>
      <c r="D409" s="100"/>
      <c r="E409" s="101"/>
      <c r="F409" s="102"/>
      <c r="G409" s="102"/>
      <c r="H409" s="102"/>
      <c r="I409" s="102"/>
      <c r="J409" s="102"/>
      <c r="K409" s="102"/>
      <c r="L409" s="102"/>
      <c r="M409" s="102"/>
      <c r="N409" s="102"/>
      <c r="O409" s="102"/>
      <c r="P409" s="102"/>
      <c r="Q409" s="102"/>
      <c r="R409" s="102"/>
      <c r="S409" s="102"/>
      <c r="T409" s="102"/>
      <c r="U409" s="102"/>
      <c r="V409" s="102"/>
      <c r="W409" s="102"/>
      <c r="X409" s="102"/>
      <c r="Y409" s="102"/>
      <c r="Z409" s="102"/>
      <c r="AA409" s="102"/>
      <c r="AB409" s="102"/>
      <c r="AC409" s="102"/>
      <c r="AD409" s="102"/>
      <c r="AE409" s="102"/>
      <c r="AF409" s="103"/>
      <c r="AH409" s="102"/>
      <c r="AI409" s="102"/>
    </row>
    <row r="410" spans="3:35" x14ac:dyDescent="0.2">
      <c r="C410" s="99"/>
      <c r="D410" s="100"/>
      <c r="E410" s="101"/>
      <c r="F410" s="102"/>
      <c r="G410" s="102"/>
      <c r="H410" s="102"/>
      <c r="I410" s="102"/>
      <c r="J410" s="102"/>
      <c r="K410" s="102"/>
      <c r="L410" s="102"/>
      <c r="M410" s="102"/>
      <c r="N410" s="102"/>
      <c r="O410" s="102"/>
      <c r="P410" s="102"/>
      <c r="Q410" s="102"/>
      <c r="R410" s="102"/>
      <c r="S410" s="102"/>
      <c r="T410" s="102"/>
      <c r="U410" s="102"/>
      <c r="V410" s="102"/>
      <c r="W410" s="102"/>
      <c r="X410" s="102"/>
      <c r="Y410" s="102"/>
      <c r="Z410" s="102"/>
      <c r="AA410" s="102"/>
      <c r="AB410" s="102"/>
      <c r="AC410" s="102"/>
      <c r="AD410" s="102"/>
      <c r="AE410" s="102"/>
      <c r="AF410" s="103"/>
      <c r="AH410" s="102"/>
      <c r="AI410" s="102"/>
    </row>
    <row r="411" spans="3:35" x14ac:dyDescent="0.2">
      <c r="C411" s="99"/>
      <c r="D411" s="100"/>
      <c r="E411" s="101"/>
      <c r="F411" s="102"/>
      <c r="G411" s="102"/>
      <c r="H411" s="102"/>
      <c r="I411" s="102"/>
      <c r="J411" s="102"/>
      <c r="K411" s="102"/>
      <c r="L411" s="102"/>
      <c r="M411" s="102"/>
      <c r="N411" s="102"/>
      <c r="O411" s="102"/>
      <c r="P411" s="102"/>
      <c r="Q411" s="102"/>
      <c r="R411" s="102"/>
      <c r="S411" s="102"/>
      <c r="T411" s="102"/>
      <c r="U411" s="102"/>
      <c r="V411" s="102"/>
      <c r="W411" s="102"/>
      <c r="X411" s="102"/>
      <c r="Y411" s="102"/>
      <c r="Z411" s="102"/>
      <c r="AA411" s="102"/>
      <c r="AB411" s="102"/>
      <c r="AC411" s="102"/>
      <c r="AD411" s="102"/>
      <c r="AE411" s="102"/>
      <c r="AF411" s="103"/>
      <c r="AH411" s="102"/>
      <c r="AI411" s="102"/>
    </row>
    <row r="412" spans="3:35" x14ac:dyDescent="0.2">
      <c r="C412" s="99"/>
      <c r="D412" s="100"/>
      <c r="E412" s="101"/>
      <c r="F412" s="102"/>
      <c r="G412" s="102"/>
      <c r="H412" s="102"/>
      <c r="I412" s="102"/>
      <c r="J412" s="102"/>
      <c r="K412" s="102"/>
      <c r="L412" s="102"/>
      <c r="M412" s="102"/>
      <c r="N412" s="102"/>
      <c r="O412" s="102"/>
      <c r="P412" s="102"/>
      <c r="Q412" s="102"/>
      <c r="R412" s="102"/>
      <c r="S412" s="102"/>
      <c r="T412" s="102"/>
      <c r="U412" s="102"/>
      <c r="V412" s="102"/>
      <c r="W412" s="102"/>
      <c r="X412" s="102"/>
      <c r="Y412" s="102"/>
      <c r="Z412" s="102"/>
      <c r="AA412" s="102"/>
      <c r="AB412" s="102"/>
      <c r="AC412" s="102"/>
      <c r="AD412" s="102"/>
      <c r="AE412" s="102"/>
      <c r="AF412" s="103"/>
      <c r="AH412" s="102"/>
      <c r="AI412" s="102"/>
    </row>
    <row r="413" spans="3:35" x14ac:dyDescent="0.2">
      <c r="C413" s="99"/>
      <c r="D413" s="100"/>
      <c r="E413" s="101"/>
      <c r="F413" s="102"/>
      <c r="G413" s="102"/>
      <c r="H413" s="102"/>
      <c r="I413" s="102"/>
      <c r="J413" s="102"/>
      <c r="K413" s="102"/>
      <c r="L413" s="102"/>
      <c r="M413" s="102"/>
      <c r="N413" s="102"/>
      <c r="O413" s="102"/>
      <c r="P413" s="102"/>
      <c r="Q413" s="102"/>
      <c r="R413" s="102"/>
      <c r="S413" s="102"/>
      <c r="T413" s="102"/>
      <c r="U413" s="102"/>
      <c r="V413" s="102"/>
      <c r="W413" s="102"/>
      <c r="X413" s="102"/>
      <c r="Y413" s="102"/>
      <c r="Z413" s="102"/>
      <c r="AA413" s="102"/>
      <c r="AB413" s="102"/>
      <c r="AC413" s="102"/>
      <c r="AD413" s="102"/>
      <c r="AE413" s="102"/>
      <c r="AF413" s="103"/>
      <c r="AH413" s="102"/>
      <c r="AI413" s="102"/>
    </row>
    <row r="414" spans="3:35" x14ac:dyDescent="0.2">
      <c r="C414" s="99"/>
      <c r="D414" s="100"/>
      <c r="E414" s="101"/>
      <c r="F414" s="102"/>
      <c r="G414" s="102"/>
      <c r="H414" s="102"/>
      <c r="I414" s="102"/>
      <c r="J414" s="102"/>
      <c r="K414" s="102"/>
      <c r="L414" s="102"/>
      <c r="M414" s="102"/>
      <c r="N414" s="102"/>
      <c r="O414" s="102"/>
      <c r="P414" s="102"/>
      <c r="Q414" s="102"/>
      <c r="R414" s="102"/>
      <c r="S414" s="102"/>
      <c r="T414" s="102"/>
      <c r="U414" s="102"/>
      <c r="V414" s="102"/>
      <c r="W414" s="102"/>
      <c r="X414" s="102"/>
      <c r="Y414" s="102"/>
      <c r="Z414" s="102"/>
      <c r="AA414" s="102"/>
      <c r="AB414" s="102"/>
      <c r="AC414" s="102"/>
      <c r="AD414" s="102"/>
      <c r="AE414" s="102"/>
      <c r="AF414" s="103"/>
      <c r="AH414" s="102"/>
      <c r="AI414" s="102"/>
    </row>
    <row r="415" spans="3:35" x14ac:dyDescent="0.2">
      <c r="C415" s="99"/>
      <c r="D415" s="100"/>
      <c r="E415" s="101"/>
      <c r="F415" s="102"/>
      <c r="G415" s="102"/>
      <c r="H415" s="102"/>
      <c r="I415" s="102"/>
      <c r="J415" s="102"/>
      <c r="K415" s="102"/>
      <c r="L415" s="102"/>
      <c r="M415" s="102"/>
      <c r="N415" s="102"/>
      <c r="O415" s="102"/>
      <c r="P415" s="102"/>
      <c r="Q415" s="102"/>
      <c r="R415" s="102"/>
      <c r="S415" s="102"/>
      <c r="T415" s="102"/>
      <c r="U415" s="102"/>
      <c r="V415" s="102"/>
      <c r="W415" s="102"/>
      <c r="X415" s="102"/>
      <c r="Y415" s="102"/>
      <c r="Z415" s="102"/>
      <c r="AA415" s="102"/>
      <c r="AB415" s="102"/>
      <c r="AC415" s="102"/>
      <c r="AD415" s="102"/>
      <c r="AE415" s="102"/>
      <c r="AF415" s="103"/>
      <c r="AH415" s="102"/>
      <c r="AI415" s="102"/>
    </row>
    <row r="416" spans="3:35" x14ac:dyDescent="0.2">
      <c r="C416" s="99"/>
      <c r="D416" s="100"/>
      <c r="E416" s="101"/>
      <c r="F416" s="102"/>
      <c r="G416" s="102"/>
      <c r="H416" s="102"/>
      <c r="I416" s="102"/>
      <c r="J416" s="102"/>
      <c r="K416" s="102"/>
      <c r="L416" s="102"/>
      <c r="M416" s="102"/>
      <c r="N416" s="102"/>
      <c r="O416" s="102"/>
      <c r="P416" s="102"/>
      <c r="Q416" s="102"/>
      <c r="R416" s="102"/>
      <c r="S416" s="102"/>
      <c r="T416" s="102"/>
      <c r="U416" s="102"/>
      <c r="V416" s="102"/>
      <c r="W416" s="102"/>
      <c r="X416" s="102"/>
      <c r="Y416" s="102"/>
      <c r="Z416" s="102"/>
      <c r="AA416" s="102"/>
      <c r="AB416" s="102"/>
      <c r="AC416" s="102"/>
      <c r="AD416" s="102"/>
      <c r="AE416" s="102"/>
      <c r="AF416" s="103"/>
      <c r="AH416" s="102"/>
      <c r="AI416" s="102"/>
    </row>
    <row r="417" spans="3:35" x14ac:dyDescent="0.2">
      <c r="C417" s="99"/>
      <c r="D417" s="100"/>
      <c r="E417" s="101"/>
      <c r="F417" s="102"/>
      <c r="G417" s="102"/>
      <c r="H417" s="102"/>
      <c r="I417" s="102"/>
      <c r="J417" s="102"/>
      <c r="K417" s="102"/>
      <c r="L417" s="102"/>
      <c r="M417" s="102"/>
      <c r="N417" s="102"/>
      <c r="O417" s="102"/>
      <c r="P417" s="102"/>
      <c r="Q417" s="102"/>
      <c r="R417" s="102"/>
      <c r="S417" s="102"/>
      <c r="T417" s="102"/>
      <c r="U417" s="102"/>
      <c r="V417" s="102"/>
      <c r="W417" s="102"/>
      <c r="X417" s="102"/>
      <c r="Y417" s="102"/>
      <c r="Z417" s="102"/>
      <c r="AA417" s="102"/>
      <c r="AB417" s="102"/>
      <c r="AC417" s="102"/>
      <c r="AD417" s="102"/>
      <c r="AE417" s="102"/>
      <c r="AF417" s="103"/>
      <c r="AH417" s="102"/>
      <c r="AI417" s="102"/>
    </row>
    <row r="418" spans="3:35" x14ac:dyDescent="0.2">
      <c r="C418" s="99"/>
      <c r="D418" s="100"/>
      <c r="E418" s="101"/>
      <c r="F418" s="102"/>
      <c r="G418" s="102"/>
      <c r="H418" s="102"/>
      <c r="I418" s="102"/>
      <c r="J418" s="102"/>
      <c r="K418" s="102"/>
      <c r="L418" s="102"/>
      <c r="M418" s="102"/>
      <c r="N418" s="102"/>
      <c r="O418" s="102"/>
      <c r="P418" s="102"/>
      <c r="Q418" s="102"/>
      <c r="R418" s="102"/>
      <c r="S418" s="102"/>
      <c r="T418" s="102"/>
      <c r="U418" s="102"/>
      <c r="V418" s="102"/>
      <c r="W418" s="102"/>
      <c r="X418" s="102"/>
      <c r="Y418" s="102"/>
      <c r="Z418" s="102"/>
      <c r="AA418" s="102"/>
      <c r="AB418" s="102"/>
      <c r="AC418" s="102"/>
      <c r="AD418" s="102"/>
      <c r="AE418" s="102"/>
      <c r="AF418" s="103"/>
      <c r="AH418" s="102"/>
      <c r="AI418" s="102"/>
    </row>
    <row r="419" spans="3:35" x14ac:dyDescent="0.2">
      <c r="C419" s="99"/>
      <c r="D419" s="100"/>
      <c r="E419" s="101"/>
      <c r="F419" s="102"/>
      <c r="G419" s="102"/>
      <c r="H419" s="102"/>
      <c r="I419" s="102"/>
      <c r="J419" s="102"/>
      <c r="K419" s="102"/>
      <c r="L419" s="102"/>
      <c r="M419" s="102"/>
      <c r="N419" s="102"/>
      <c r="O419" s="102"/>
      <c r="P419" s="102"/>
      <c r="Q419" s="102"/>
      <c r="R419" s="102"/>
      <c r="S419" s="102"/>
      <c r="T419" s="102"/>
      <c r="U419" s="102"/>
      <c r="V419" s="102"/>
      <c r="W419" s="102"/>
      <c r="X419" s="102"/>
      <c r="Y419" s="102"/>
      <c r="Z419" s="102"/>
      <c r="AA419" s="102"/>
      <c r="AB419" s="102"/>
      <c r="AC419" s="102"/>
      <c r="AD419" s="102"/>
      <c r="AE419" s="102"/>
      <c r="AF419" s="103"/>
      <c r="AH419" s="102"/>
      <c r="AI419" s="102"/>
    </row>
    <row r="420" spans="3:35" x14ac:dyDescent="0.2">
      <c r="C420" s="99"/>
      <c r="D420" s="100"/>
      <c r="E420" s="101"/>
      <c r="F420" s="102"/>
      <c r="G420" s="102"/>
      <c r="H420" s="102"/>
      <c r="I420" s="102"/>
      <c r="J420" s="102"/>
      <c r="K420" s="102"/>
      <c r="L420" s="102"/>
      <c r="M420" s="102"/>
      <c r="N420" s="102"/>
      <c r="O420" s="102"/>
      <c r="P420" s="102"/>
      <c r="Q420" s="102"/>
      <c r="R420" s="102"/>
      <c r="S420" s="102"/>
      <c r="T420" s="102"/>
      <c r="U420" s="102"/>
      <c r="V420" s="102"/>
      <c r="W420" s="102"/>
      <c r="X420" s="102"/>
      <c r="Y420" s="102"/>
      <c r="Z420" s="102"/>
      <c r="AA420" s="102"/>
      <c r="AB420" s="102"/>
      <c r="AC420" s="102"/>
      <c r="AD420" s="102"/>
      <c r="AE420" s="102"/>
      <c r="AF420" s="103"/>
      <c r="AH420" s="102"/>
      <c r="AI420" s="102"/>
    </row>
    <row r="421" spans="3:35" x14ac:dyDescent="0.2">
      <c r="C421" s="99"/>
      <c r="D421" s="100"/>
      <c r="E421" s="101"/>
      <c r="F421" s="102"/>
      <c r="G421" s="102"/>
      <c r="H421" s="102"/>
      <c r="I421" s="102"/>
      <c r="J421" s="102"/>
      <c r="K421" s="102"/>
      <c r="L421" s="102"/>
      <c r="M421" s="102"/>
      <c r="N421" s="102"/>
      <c r="O421" s="102"/>
      <c r="P421" s="102"/>
      <c r="Q421" s="102"/>
      <c r="R421" s="102"/>
      <c r="S421" s="102"/>
      <c r="T421" s="102"/>
      <c r="U421" s="102"/>
      <c r="V421" s="102"/>
      <c r="W421" s="102"/>
      <c r="X421" s="102"/>
      <c r="Y421" s="102"/>
      <c r="Z421" s="102"/>
      <c r="AA421" s="102"/>
      <c r="AB421" s="102"/>
      <c r="AC421" s="102"/>
      <c r="AD421" s="102"/>
      <c r="AE421" s="102"/>
      <c r="AF421" s="103"/>
      <c r="AH421" s="102"/>
      <c r="AI421" s="102"/>
    </row>
    <row r="422" spans="3:35" x14ac:dyDescent="0.2">
      <c r="C422" s="99"/>
      <c r="D422" s="100"/>
      <c r="E422" s="101"/>
      <c r="F422" s="102"/>
      <c r="G422" s="102"/>
      <c r="H422" s="102"/>
      <c r="I422" s="102"/>
      <c r="J422" s="102"/>
      <c r="K422" s="102"/>
      <c r="L422" s="102"/>
      <c r="M422" s="102"/>
      <c r="N422" s="102"/>
      <c r="O422" s="102"/>
      <c r="P422" s="102"/>
      <c r="Q422" s="102"/>
      <c r="R422" s="102"/>
      <c r="S422" s="102"/>
      <c r="T422" s="102"/>
      <c r="U422" s="102"/>
      <c r="V422" s="102"/>
      <c r="W422" s="102"/>
      <c r="X422" s="102"/>
      <c r="Y422" s="102"/>
      <c r="Z422" s="102"/>
      <c r="AA422" s="102"/>
      <c r="AB422" s="102"/>
      <c r="AC422" s="102"/>
      <c r="AD422" s="102"/>
      <c r="AE422" s="102"/>
      <c r="AF422" s="103"/>
      <c r="AH422" s="102"/>
      <c r="AI422" s="102"/>
    </row>
    <row r="423" spans="3:35" x14ac:dyDescent="0.2">
      <c r="C423" s="99"/>
      <c r="D423" s="100"/>
      <c r="E423" s="101"/>
      <c r="F423" s="102"/>
      <c r="G423" s="102"/>
      <c r="H423" s="102"/>
      <c r="I423" s="102"/>
      <c r="J423" s="102"/>
      <c r="K423" s="102"/>
      <c r="L423" s="102"/>
      <c r="M423" s="102"/>
      <c r="N423" s="102"/>
      <c r="O423" s="102"/>
      <c r="P423" s="102"/>
      <c r="Q423" s="102"/>
      <c r="R423" s="102"/>
      <c r="S423" s="102"/>
      <c r="T423" s="102"/>
      <c r="U423" s="102"/>
      <c r="V423" s="102"/>
      <c r="W423" s="102"/>
      <c r="X423" s="102"/>
      <c r="Y423" s="102"/>
      <c r="Z423" s="102"/>
      <c r="AA423" s="102"/>
      <c r="AB423" s="102"/>
      <c r="AC423" s="102"/>
      <c r="AD423" s="102"/>
      <c r="AE423" s="102"/>
      <c r="AF423" s="103"/>
      <c r="AH423" s="102"/>
      <c r="AI423" s="102"/>
    </row>
    <row r="424" spans="3:35" x14ac:dyDescent="0.2">
      <c r="C424" s="99"/>
      <c r="D424" s="100"/>
      <c r="E424" s="101"/>
      <c r="F424" s="102"/>
      <c r="G424" s="102"/>
      <c r="H424" s="102"/>
      <c r="I424" s="102"/>
      <c r="J424" s="102"/>
      <c r="K424" s="102"/>
      <c r="L424" s="102"/>
      <c r="M424" s="102"/>
      <c r="N424" s="102"/>
      <c r="O424" s="102"/>
      <c r="P424" s="102"/>
      <c r="Q424" s="102"/>
      <c r="R424" s="102"/>
      <c r="S424" s="102"/>
      <c r="T424" s="102"/>
      <c r="U424" s="102"/>
      <c r="V424" s="102"/>
      <c r="W424" s="102"/>
      <c r="X424" s="102"/>
      <c r="Y424" s="102"/>
      <c r="Z424" s="102"/>
      <c r="AA424" s="102"/>
      <c r="AB424" s="102"/>
      <c r="AC424" s="102"/>
      <c r="AD424" s="102"/>
      <c r="AE424" s="102"/>
      <c r="AF424" s="103"/>
      <c r="AH424" s="102"/>
      <c r="AI424" s="102"/>
    </row>
    <row r="425" spans="3:35" x14ac:dyDescent="0.2">
      <c r="C425" s="99"/>
      <c r="D425" s="100"/>
      <c r="E425" s="101"/>
      <c r="F425" s="102"/>
      <c r="G425" s="102"/>
      <c r="H425" s="102"/>
      <c r="I425" s="102"/>
      <c r="J425" s="102"/>
      <c r="K425" s="102"/>
      <c r="L425" s="102"/>
      <c r="M425" s="102"/>
      <c r="N425" s="102"/>
      <c r="O425" s="102"/>
      <c r="P425" s="102"/>
      <c r="Q425" s="102"/>
      <c r="R425" s="102"/>
      <c r="S425" s="102"/>
      <c r="T425" s="102"/>
      <c r="U425" s="102"/>
      <c r="V425" s="102"/>
      <c r="W425" s="102"/>
      <c r="X425" s="102"/>
      <c r="Y425" s="102"/>
      <c r="Z425" s="102"/>
      <c r="AA425" s="102"/>
      <c r="AB425" s="102"/>
      <c r="AC425" s="102"/>
      <c r="AD425" s="102"/>
      <c r="AE425" s="102"/>
      <c r="AF425" s="103"/>
      <c r="AH425" s="102"/>
      <c r="AI425" s="102"/>
    </row>
    <row r="426" spans="3:35" x14ac:dyDescent="0.2">
      <c r="C426" s="99"/>
      <c r="D426" s="100"/>
      <c r="E426" s="101"/>
      <c r="F426" s="102"/>
      <c r="G426" s="102"/>
      <c r="H426" s="102"/>
      <c r="I426" s="102"/>
      <c r="J426" s="102"/>
      <c r="K426" s="102"/>
      <c r="L426" s="102"/>
      <c r="M426" s="102"/>
      <c r="N426" s="102"/>
      <c r="O426" s="102"/>
      <c r="P426" s="102"/>
      <c r="Q426" s="102"/>
      <c r="R426" s="102"/>
      <c r="S426" s="102"/>
      <c r="T426" s="102"/>
      <c r="U426" s="102"/>
      <c r="V426" s="102"/>
      <c r="W426" s="102"/>
      <c r="X426" s="102"/>
      <c r="Y426" s="102"/>
      <c r="Z426" s="102"/>
      <c r="AA426" s="102"/>
      <c r="AB426" s="102"/>
      <c r="AC426" s="102"/>
      <c r="AD426" s="102"/>
      <c r="AE426" s="102"/>
      <c r="AF426" s="103"/>
      <c r="AH426" s="102"/>
      <c r="AI426" s="102"/>
    </row>
    <row r="427" spans="3:35" x14ac:dyDescent="0.2">
      <c r="C427" s="99"/>
      <c r="D427" s="100"/>
      <c r="E427" s="101"/>
      <c r="F427" s="102"/>
      <c r="G427" s="102"/>
      <c r="H427" s="102"/>
      <c r="I427" s="102"/>
      <c r="J427" s="102"/>
      <c r="K427" s="102"/>
      <c r="L427" s="102"/>
      <c r="M427" s="102"/>
      <c r="N427" s="102"/>
      <c r="O427" s="102"/>
      <c r="P427" s="102"/>
      <c r="Q427" s="102"/>
      <c r="R427" s="102"/>
      <c r="S427" s="102"/>
      <c r="T427" s="102"/>
      <c r="U427" s="102"/>
      <c r="V427" s="102"/>
      <c r="W427" s="102"/>
      <c r="X427" s="102"/>
      <c r="Y427" s="102"/>
      <c r="Z427" s="102"/>
      <c r="AA427" s="102"/>
      <c r="AB427" s="102"/>
      <c r="AC427" s="102"/>
      <c r="AD427" s="102"/>
      <c r="AE427" s="102"/>
      <c r="AF427" s="103"/>
      <c r="AH427" s="102"/>
      <c r="AI427" s="102"/>
    </row>
    <row r="428" spans="3:35" x14ac:dyDescent="0.2">
      <c r="C428" s="99"/>
      <c r="D428" s="100"/>
      <c r="E428" s="101"/>
      <c r="F428" s="102"/>
      <c r="G428" s="102"/>
      <c r="H428" s="102"/>
      <c r="I428" s="102"/>
      <c r="J428" s="102"/>
      <c r="K428" s="102"/>
      <c r="L428" s="102"/>
      <c r="M428" s="102"/>
      <c r="N428" s="102"/>
      <c r="O428" s="102"/>
      <c r="P428" s="102"/>
      <c r="Q428" s="102"/>
      <c r="R428" s="102"/>
      <c r="S428" s="102"/>
      <c r="T428" s="102"/>
      <c r="U428" s="102"/>
      <c r="V428" s="102"/>
      <c r="W428" s="102"/>
      <c r="X428" s="102"/>
      <c r="Y428" s="102"/>
      <c r="Z428" s="102"/>
      <c r="AA428" s="102"/>
      <c r="AB428" s="102"/>
      <c r="AC428" s="102"/>
      <c r="AD428" s="102"/>
      <c r="AE428" s="102"/>
      <c r="AF428" s="103"/>
      <c r="AH428" s="102"/>
      <c r="AI428" s="102"/>
    </row>
    <row r="429" spans="3:35" x14ac:dyDescent="0.2">
      <c r="C429" s="99"/>
      <c r="D429" s="100"/>
      <c r="E429" s="101"/>
      <c r="F429" s="102"/>
      <c r="G429" s="102"/>
      <c r="H429" s="102"/>
      <c r="I429" s="102"/>
      <c r="J429" s="102"/>
      <c r="K429" s="102"/>
      <c r="L429" s="102"/>
      <c r="M429" s="102"/>
      <c r="N429" s="102"/>
      <c r="O429" s="102"/>
      <c r="P429" s="102"/>
      <c r="Q429" s="102"/>
      <c r="R429" s="102"/>
      <c r="S429" s="102"/>
      <c r="T429" s="102"/>
      <c r="U429" s="102"/>
      <c r="V429" s="102"/>
      <c r="W429" s="102"/>
      <c r="X429" s="102"/>
      <c r="Y429" s="102"/>
      <c r="Z429" s="102"/>
      <c r="AA429" s="102"/>
      <c r="AB429" s="102"/>
      <c r="AC429" s="102"/>
      <c r="AD429" s="102"/>
      <c r="AE429" s="102"/>
      <c r="AF429" s="103"/>
      <c r="AH429" s="102"/>
      <c r="AI429" s="102"/>
    </row>
    <row r="430" spans="3:35" x14ac:dyDescent="0.2">
      <c r="C430" s="99"/>
      <c r="D430" s="100"/>
      <c r="E430" s="101"/>
      <c r="F430" s="102"/>
      <c r="G430" s="102"/>
      <c r="H430" s="102"/>
      <c r="I430" s="102"/>
      <c r="J430" s="102"/>
      <c r="K430" s="102"/>
      <c r="L430" s="102"/>
      <c r="M430" s="102"/>
      <c r="N430" s="102"/>
      <c r="O430" s="102"/>
      <c r="P430" s="102"/>
      <c r="Q430" s="102"/>
      <c r="R430" s="102"/>
      <c r="S430" s="102"/>
      <c r="T430" s="102"/>
      <c r="U430" s="102"/>
      <c r="V430" s="102"/>
      <c r="W430" s="102"/>
      <c r="X430" s="102"/>
      <c r="Y430" s="102"/>
      <c r="Z430" s="102"/>
      <c r="AA430" s="102"/>
      <c r="AB430" s="102"/>
      <c r="AC430" s="102"/>
      <c r="AD430" s="102"/>
      <c r="AE430" s="102"/>
      <c r="AF430" s="103"/>
      <c r="AH430" s="102"/>
      <c r="AI430" s="102"/>
    </row>
    <row r="431" spans="3:35" x14ac:dyDescent="0.2">
      <c r="C431" s="99"/>
      <c r="D431" s="100"/>
      <c r="E431" s="101"/>
      <c r="F431" s="102"/>
      <c r="G431" s="102"/>
      <c r="H431" s="102"/>
      <c r="I431" s="102"/>
      <c r="J431" s="102"/>
      <c r="K431" s="102"/>
      <c r="L431" s="102"/>
      <c r="M431" s="102"/>
      <c r="N431" s="102"/>
      <c r="O431" s="102"/>
      <c r="P431" s="102"/>
      <c r="Q431" s="102"/>
      <c r="R431" s="102"/>
      <c r="S431" s="102"/>
      <c r="T431" s="102"/>
      <c r="U431" s="102"/>
      <c r="V431" s="102"/>
      <c r="W431" s="102"/>
      <c r="X431" s="102"/>
      <c r="Y431" s="102"/>
      <c r="Z431" s="102"/>
      <c r="AA431" s="102"/>
      <c r="AB431" s="102"/>
      <c r="AC431" s="102"/>
      <c r="AD431" s="102"/>
      <c r="AE431" s="102"/>
      <c r="AF431" s="103"/>
      <c r="AH431" s="102"/>
      <c r="AI431" s="102"/>
    </row>
    <row r="432" spans="3:35" x14ac:dyDescent="0.2">
      <c r="C432" s="99"/>
      <c r="D432" s="100"/>
      <c r="E432" s="101"/>
      <c r="F432" s="102"/>
      <c r="G432" s="102"/>
      <c r="H432" s="102"/>
      <c r="I432" s="102"/>
      <c r="J432" s="102"/>
      <c r="K432" s="102"/>
      <c r="L432" s="102"/>
      <c r="M432" s="102"/>
      <c r="N432" s="102"/>
      <c r="O432" s="102"/>
      <c r="P432" s="102"/>
      <c r="Q432" s="102"/>
      <c r="R432" s="102"/>
      <c r="S432" s="102"/>
      <c r="T432" s="102"/>
      <c r="U432" s="102"/>
      <c r="V432" s="102"/>
      <c r="W432" s="102"/>
      <c r="X432" s="102"/>
      <c r="Y432" s="102"/>
      <c r="Z432" s="102"/>
      <c r="AA432" s="102"/>
      <c r="AB432" s="102"/>
      <c r="AC432" s="102"/>
      <c r="AD432" s="102"/>
      <c r="AE432" s="102"/>
      <c r="AF432" s="103"/>
      <c r="AH432" s="102"/>
      <c r="AI432" s="102"/>
    </row>
    <row r="433" spans="3:35" x14ac:dyDescent="0.2">
      <c r="C433" s="99"/>
      <c r="D433" s="100"/>
      <c r="E433" s="101"/>
      <c r="F433" s="102"/>
      <c r="G433" s="102"/>
      <c r="H433" s="102"/>
      <c r="I433" s="102"/>
      <c r="J433" s="102"/>
      <c r="K433" s="102"/>
      <c r="L433" s="102"/>
      <c r="M433" s="102"/>
      <c r="N433" s="102"/>
      <c r="O433" s="102"/>
      <c r="P433" s="102"/>
      <c r="Q433" s="102"/>
      <c r="R433" s="102"/>
      <c r="S433" s="102"/>
      <c r="T433" s="102"/>
      <c r="U433" s="102"/>
      <c r="V433" s="102"/>
      <c r="W433" s="102"/>
      <c r="X433" s="102"/>
      <c r="Y433" s="102"/>
      <c r="Z433" s="102"/>
      <c r="AA433" s="102"/>
      <c r="AB433" s="102"/>
      <c r="AC433" s="102"/>
      <c r="AD433" s="102"/>
      <c r="AE433" s="102"/>
      <c r="AF433" s="103"/>
      <c r="AH433" s="102"/>
      <c r="AI433" s="102"/>
    </row>
    <row r="434" spans="3:35" x14ac:dyDescent="0.2">
      <c r="C434" s="99"/>
      <c r="D434" s="100"/>
      <c r="E434" s="101"/>
      <c r="F434" s="102"/>
      <c r="G434" s="102"/>
      <c r="H434" s="102"/>
      <c r="I434" s="102"/>
      <c r="J434" s="102"/>
      <c r="K434" s="102"/>
      <c r="L434" s="102"/>
      <c r="M434" s="102"/>
      <c r="N434" s="102"/>
      <c r="O434" s="102"/>
      <c r="P434" s="102"/>
      <c r="Q434" s="102"/>
      <c r="R434" s="102"/>
      <c r="S434" s="102"/>
      <c r="T434" s="102"/>
      <c r="U434" s="102"/>
      <c r="V434" s="102"/>
      <c r="W434" s="102"/>
      <c r="X434" s="102"/>
      <c r="Y434" s="102"/>
      <c r="Z434" s="102"/>
      <c r="AA434" s="102"/>
      <c r="AB434" s="102"/>
      <c r="AC434" s="102"/>
      <c r="AD434" s="102"/>
      <c r="AE434" s="102"/>
      <c r="AF434" s="103"/>
      <c r="AH434" s="102"/>
      <c r="AI434" s="102"/>
    </row>
    <row r="435" spans="3:35" x14ac:dyDescent="0.2">
      <c r="C435" s="99"/>
      <c r="D435" s="100"/>
      <c r="E435" s="101"/>
      <c r="F435" s="102"/>
      <c r="G435" s="102"/>
      <c r="H435" s="102"/>
      <c r="I435" s="102"/>
      <c r="J435" s="102"/>
      <c r="K435" s="102"/>
      <c r="L435" s="102"/>
      <c r="M435" s="102"/>
      <c r="N435" s="102"/>
      <c r="O435" s="102"/>
      <c r="P435" s="102"/>
      <c r="Q435" s="102"/>
      <c r="R435" s="102"/>
      <c r="S435" s="102"/>
      <c r="T435" s="102"/>
      <c r="U435" s="102"/>
      <c r="V435" s="102"/>
      <c r="W435" s="102"/>
      <c r="X435" s="102"/>
      <c r="Y435" s="102"/>
      <c r="Z435" s="102"/>
      <c r="AA435" s="102"/>
      <c r="AB435" s="102"/>
      <c r="AC435" s="102"/>
      <c r="AD435" s="102"/>
      <c r="AE435" s="102"/>
      <c r="AF435" s="103"/>
      <c r="AH435" s="102"/>
      <c r="AI435" s="102"/>
    </row>
    <row r="436" spans="3:35" x14ac:dyDescent="0.2">
      <c r="C436" s="99"/>
      <c r="D436" s="100"/>
      <c r="E436" s="101"/>
      <c r="F436" s="102"/>
      <c r="G436" s="102"/>
      <c r="H436" s="102"/>
      <c r="I436" s="102"/>
      <c r="J436" s="102"/>
      <c r="K436" s="102"/>
      <c r="L436" s="102"/>
      <c r="M436" s="102"/>
      <c r="N436" s="102"/>
      <c r="O436" s="102"/>
      <c r="P436" s="102"/>
      <c r="Q436" s="102"/>
      <c r="R436" s="102"/>
      <c r="S436" s="102"/>
      <c r="T436" s="102"/>
      <c r="U436" s="102"/>
      <c r="V436" s="102"/>
      <c r="W436" s="102"/>
      <c r="X436" s="102"/>
      <c r="Y436" s="102"/>
      <c r="Z436" s="102"/>
      <c r="AA436" s="102"/>
      <c r="AB436" s="102"/>
      <c r="AC436" s="102"/>
      <c r="AD436" s="102"/>
      <c r="AE436" s="102"/>
      <c r="AF436" s="103"/>
      <c r="AH436" s="102"/>
      <c r="AI436" s="102"/>
    </row>
    <row r="437" spans="3:35" x14ac:dyDescent="0.2">
      <c r="C437" s="99"/>
      <c r="D437" s="100"/>
      <c r="E437" s="101"/>
      <c r="F437" s="102"/>
      <c r="G437" s="102"/>
      <c r="H437" s="102"/>
      <c r="I437" s="102"/>
      <c r="J437" s="102"/>
      <c r="K437" s="102"/>
      <c r="L437" s="102"/>
      <c r="M437" s="102"/>
      <c r="N437" s="102"/>
      <c r="O437" s="102"/>
      <c r="P437" s="102"/>
      <c r="Q437" s="102"/>
      <c r="R437" s="102"/>
      <c r="S437" s="102"/>
      <c r="T437" s="102"/>
      <c r="U437" s="102"/>
      <c r="V437" s="102"/>
      <c r="W437" s="102"/>
      <c r="X437" s="102"/>
      <c r="Y437" s="102"/>
      <c r="Z437" s="102"/>
      <c r="AA437" s="102"/>
      <c r="AB437" s="102"/>
      <c r="AC437" s="102"/>
      <c r="AD437" s="102"/>
      <c r="AE437" s="102"/>
      <c r="AF437" s="103"/>
      <c r="AH437" s="102"/>
      <c r="AI437" s="102"/>
    </row>
    <row r="438" spans="3:35" x14ac:dyDescent="0.2">
      <c r="C438" s="99"/>
      <c r="D438" s="100"/>
      <c r="E438" s="101"/>
      <c r="F438" s="102"/>
      <c r="G438" s="102"/>
      <c r="H438" s="102"/>
      <c r="I438" s="102"/>
      <c r="J438" s="102"/>
      <c r="K438" s="102"/>
      <c r="L438" s="102"/>
      <c r="M438" s="102"/>
      <c r="N438" s="102"/>
      <c r="O438" s="102"/>
      <c r="P438" s="102"/>
      <c r="Q438" s="102"/>
      <c r="R438" s="102"/>
      <c r="S438" s="102"/>
      <c r="T438" s="102"/>
      <c r="U438" s="102"/>
      <c r="V438" s="102"/>
      <c r="W438" s="102"/>
      <c r="X438" s="102"/>
      <c r="Y438" s="102"/>
      <c r="Z438" s="102"/>
      <c r="AA438" s="102"/>
      <c r="AB438" s="102"/>
      <c r="AC438" s="102"/>
      <c r="AD438" s="102"/>
      <c r="AE438" s="102"/>
      <c r="AF438" s="103"/>
      <c r="AH438" s="102"/>
      <c r="AI438" s="102"/>
    </row>
    <row r="439" spans="3:35" x14ac:dyDescent="0.2">
      <c r="C439" s="99"/>
      <c r="D439" s="100"/>
      <c r="E439" s="101"/>
      <c r="F439" s="102"/>
      <c r="G439" s="102"/>
      <c r="H439" s="102"/>
      <c r="I439" s="102"/>
      <c r="J439" s="102"/>
      <c r="K439" s="102"/>
      <c r="L439" s="102"/>
      <c r="M439" s="102"/>
      <c r="N439" s="102"/>
      <c r="O439" s="102"/>
      <c r="P439" s="102"/>
      <c r="Q439" s="102"/>
      <c r="R439" s="102"/>
      <c r="S439" s="102"/>
      <c r="T439" s="102"/>
      <c r="U439" s="102"/>
      <c r="V439" s="102"/>
      <c r="W439" s="102"/>
      <c r="X439" s="102"/>
      <c r="Y439" s="102"/>
      <c r="Z439" s="102"/>
      <c r="AA439" s="102"/>
      <c r="AB439" s="102"/>
      <c r="AC439" s="102"/>
      <c r="AD439" s="102"/>
      <c r="AE439" s="102"/>
      <c r="AF439" s="103"/>
      <c r="AH439" s="102"/>
      <c r="AI439" s="102"/>
    </row>
    <row r="440" spans="3:35" x14ac:dyDescent="0.2">
      <c r="C440" s="99"/>
      <c r="D440" s="100"/>
      <c r="E440" s="101"/>
      <c r="F440" s="102"/>
      <c r="G440" s="102"/>
      <c r="H440" s="102"/>
      <c r="I440" s="102"/>
      <c r="J440" s="102"/>
      <c r="K440" s="102"/>
      <c r="L440" s="102"/>
      <c r="M440" s="102"/>
      <c r="N440" s="102"/>
      <c r="O440" s="102"/>
      <c r="P440" s="102"/>
      <c r="Q440" s="102"/>
      <c r="R440" s="102"/>
      <c r="S440" s="102"/>
      <c r="T440" s="102"/>
      <c r="U440" s="102"/>
      <c r="V440" s="102"/>
      <c r="W440" s="102"/>
      <c r="X440" s="102"/>
      <c r="Y440" s="102"/>
      <c r="Z440" s="102"/>
      <c r="AA440" s="102"/>
      <c r="AB440" s="102"/>
      <c r="AC440" s="102"/>
      <c r="AD440" s="102"/>
      <c r="AE440" s="102"/>
      <c r="AF440" s="103"/>
      <c r="AH440" s="102"/>
      <c r="AI440" s="102"/>
    </row>
    <row r="441" spans="3:35" x14ac:dyDescent="0.2">
      <c r="C441" s="99"/>
      <c r="D441" s="100"/>
      <c r="E441" s="101"/>
      <c r="F441" s="102"/>
      <c r="G441" s="102"/>
      <c r="H441" s="102"/>
      <c r="I441" s="102"/>
      <c r="J441" s="102"/>
      <c r="K441" s="102"/>
      <c r="L441" s="102"/>
      <c r="M441" s="102"/>
      <c r="N441" s="102"/>
      <c r="O441" s="102"/>
      <c r="P441" s="102"/>
      <c r="Q441" s="102"/>
      <c r="R441" s="102"/>
      <c r="S441" s="102"/>
      <c r="T441" s="102"/>
      <c r="U441" s="102"/>
      <c r="V441" s="102"/>
      <c r="W441" s="102"/>
      <c r="X441" s="102"/>
      <c r="Y441" s="102"/>
      <c r="Z441" s="102"/>
      <c r="AA441" s="102"/>
      <c r="AB441" s="102"/>
      <c r="AC441" s="102"/>
      <c r="AD441" s="102"/>
      <c r="AE441" s="102"/>
      <c r="AF441" s="103"/>
      <c r="AH441" s="102"/>
      <c r="AI441" s="102"/>
    </row>
    <row r="442" spans="3:35" x14ac:dyDescent="0.2">
      <c r="C442" s="99"/>
      <c r="D442" s="100"/>
      <c r="E442" s="101"/>
      <c r="F442" s="102"/>
      <c r="G442" s="102"/>
      <c r="H442" s="102"/>
      <c r="I442" s="102"/>
      <c r="J442" s="102"/>
      <c r="K442" s="102"/>
      <c r="L442" s="102"/>
      <c r="M442" s="102"/>
      <c r="N442" s="102"/>
      <c r="O442" s="102"/>
      <c r="P442" s="102"/>
      <c r="Q442" s="102"/>
      <c r="R442" s="102"/>
      <c r="S442" s="102"/>
      <c r="T442" s="102"/>
      <c r="U442" s="102"/>
      <c r="V442" s="102"/>
      <c r="W442" s="102"/>
      <c r="X442" s="102"/>
      <c r="Y442" s="102"/>
      <c r="Z442" s="102"/>
      <c r="AA442" s="102"/>
      <c r="AB442" s="102"/>
      <c r="AC442" s="102"/>
      <c r="AD442" s="102"/>
      <c r="AE442" s="102"/>
      <c r="AF442" s="103"/>
      <c r="AH442" s="102"/>
      <c r="AI442" s="102"/>
    </row>
    <row r="443" spans="3:35" x14ac:dyDescent="0.2">
      <c r="C443" s="99"/>
      <c r="D443" s="100"/>
      <c r="E443" s="101"/>
      <c r="F443" s="102"/>
      <c r="G443" s="102"/>
      <c r="H443" s="102"/>
      <c r="I443" s="102"/>
      <c r="J443" s="102"/>
      <c r="K443" s="102"/>
      <c r="L443" s="102"/>
      <c r="M443" s="102"/>
      <c r="N443" s="102"/>
      <c r="O443" s="102"/>
      <c r="P443" s="102"/>
      <c r="Q443" s="102"/>
      <c r="R443" s="102"/>
      <c r="S443" s="102"/>
      <c r="T443" s="102"/>
      <c r="U443" s="102"/>
      <c r="V443" s="102"/>
      <c r="W443" s="102"/>
      <c r="X443" s="102"/>
      <c r="Y443" s="102"/>
      <c r="Z443" s="102"/>
      <c r="AA443" s="102"/>
      <c r="AB443" s="102"/>
      <c r="AC443" s="102"/>
      <c r="AD443" s="102"/>
      <c r="AE443" s="102"/>
      <c r="AF443" s="103"/>
      <c r="AH443" s="102"/>
      <c r="AI443" s="102"/>
    </row>
    <row r="444" spans="3:35" x14ac:dyDescent="0.2">
      <c r="C444" s="99"/>
      <c r="D444" s="100"/>
      <c r="E444" s="101"/>
      <c r="F444" s="102"/>
      <c r="G444" s="102"/>
      <c r="H444" s="102"/>
      <c r="I444" s="102"/>
      <c r="J444" s="102"/>
      <c r="K444" s="102"/>
      <c r="L444" s="102"/>
      <c r="M444" s="102"/>
      <c r="N444" s="102"/>
      <c r="O444" s="102"/>
      <c r="P444" s="102"/>
      <c r="Q444" s="102"/>
      <c r="R444" s="102"/>
      <c r="S444" s="102"/>
      <c r="T444" s="102"/>
      <c r="U444" s="102"/>
      <c r="V444" s="102"/>
      <c r="W444" s="102"/>
      <c r="X444" s="102"/>
      <c r="Y444" s="102"/>
      <c r="Z444" s="102"/>
      <c r="AA444" s="102"/>
      <c r="AB444" s="102"/>
      <c r="AC444" s="102"/>
      <c r="AD444" s="102"/>
      <c r="AE444" s="102"/>
      <c r="AF444" s="103"/>
      <c r="AH444" s="102"/>
      <c r="AI444" s="102"/>
    </row>
    <row r="445" spans="3:35" x14ac:dyDescent="0.2">
      <c r="C445" s="99"/>
      <c r="D445" s="100"/>
      <c r="E445" s="101"/>
      <c r="F445" s="102"/>
      <c r="G445" s="102"/>
      <c r="H445" s="102"/>
      <c r="I445" s="102"/>
      <c r="J445" s="102"/>
      <c r="K445" s="102"/>
      <c r="L445" s="102"/>
      <c r="M445" s="102"/>
      <c r="N445" s="102"/>
      <c r="O445" s="102"/>
      <c r="P445" s="102"/>
      <c r="Q445" s="102"/>
      <c r="R445" s="102"/>
      <c r="S445" s="102"/>
      <c r="T445" s="102"/>
      <c r="U445" s="102"/>
      <c r="V445" s="102"/>
      <c r="W445" s="102"/>
      <c r="X445" s="102"/>
      <c r="Y445" s="102"/>
      <c r="Z445" s="102"/>
      <c r="AA445" s="102"/>
      <c r="AB445" s="102"/>
      <c r="AC445" s="102"/>
      <c r="AD445" s="102"/>
      <c r="AE445" s="102"/>
      <c r="AF445" s="103"/>
      <c r="AH445" s="102"/>
      <c r="AI445" s="102"/>
    </row>
    <row r="446" spans="3:35" x14ac:dyDescent="0.2">
      <c r="C446" s="99"/>
      <c r="D446" s="100"/>
      <c r="E446" s="101"/>
      <c r="F446" s="102"/>
      <c r="G446" s="102"/>
      <c r="H446" s="102"/>
      <c r="I446" s="102"/>
      <c r="J446" s="102"/>
      <c r="K446" s="102"/>
      <c r="L446" s="102"/>
      <c r="M446" s="102"/>
      <c r="N446" s="102"/>
      <c r="O446" s="102"/>
      <c r="P446" s="102"/>
      <c r="Q446" s="102"/>
      <c r="R446" s="102"/>
      <c r="S446" s="102"/>
      <c r="T446" s="102"/>
      <c r="U446" s="102"/>
      <c r="V446" s="102"/>
      <c r="W446" s="102"/>
      <c r="X446" s="102"/>
      <c r="Y446" s="102"/>
      <c r="Z446" s="102"/>
      <c r="AA446" s="102"/>
      <c r="AB446" s="102"/>
      <c r="AC446" s="102"/>
      <c r="AD446" s="102"/>
      <c r="AE446" s="102"/>
      <c r="AF446" s="103"/>
      <c r="AH446" s="102"/>
      <c r="AI446" s="102"/>
    </row>
    <row r="447" spans="3:35" x14ac:dyDescent="0.2">
      <c r="C447" s="99"/>
      <c r="D447" s="100"/>
      <c r="E447" s="101"/>
      <c r="F447" s="102"/>
      <c r="G447" s="102"/>
      <c r="H447" s="102"/>
      <c r="I447" s="102"/>
      <c r="J447" s="102"/>
      <c r="K447" s="102"/>
      <c r="L447" s="102"/>
      <c r="M447" s="102"/>
      <c r="N447" s="102"/>
      <c r="O447" s="102"/>
      <c r="P447" s="102"/>
      <c r="Q447" s="102"/>
      <c r="R447" s="102"/>
      <c r="S447" s="102"/>
      <c r="T447" s="102"/>
      <c r="U447" s="102"/>
      <c r="V447" s="102"/>
      <c r="W447" s="102"/>
      <c r="X447" s="102"/>
      <c r="Y447" s="102"/>
      <c r="Z447" s="102"/>
      <c r="AA447" s="102"/>
      <c r="AB447" s="102"/>
      <c r="AC447" s="102"/>
      <c r="AD447" s="102"/>
      <c r="AE447" s="102"/>
      <c r="AF447" s="103"/>
      <c r="AH447" s="102"/>
      <c r="AI447" s="102"/>
    </row>
    <row r="448" spans="3:35" x14ac:dyDescent="0.2">
      <c r="C448" s="99"/>
      <c r="D448" s="100"/>
      <c r="E448" s="101"/>
      <c r="F448" s="102"/>
      <c r="G448" s="102"/>
      <c r="H448" s="102"/>
      <c r="I448" s="102"/>
      <c r="J448" s="102"/>
      <c r="K448" s="102"/>
      <c r="L448" s="102"/>
      <c r="M448" s="102"/>
      <c r="N448" s="102"/>
      <c r="O448" s="102"/>
      <c r="P448" s="102"/>
      <c r="Q448" s="102"/>
      <c r="R448" s="102"/>
      <c r="S448" s="102"/>
      <c r="T448" s="102"/>
      <c r="U448" s="102"/>
      <c r="V448" s="102"/>
      <c r="W448" s="102"/>
      <c r="X448" s="102"/>
      <c r="Y448" s="102"/>
      <c r="Z448" s="102"/>
      <c r="AA448" s="102"/>
      <c r="AB448" s="102"/>
      <c r="AC448" s="102"/>
      <c r="AD448" s="102"/>
      <c r="AE448" s="102"/>
      <c r="AF448" s="103"/>
      <c r="AH448" s="102"/>
      <c r="AI448" s="102"/>
    </row>
    <row r="449" spans="3:35" x14ac:dyDescent="0.2">
      <c r="C449" s="99"/>
      <c r="D449" s="100"/>
      <c r="E449" s="101"/>
      <c r="F449" s="102"/>
      <c r="G449" s="102"/>
      <c r="H449" s="102"/>
      <c r="I449" s="102"/>
      <c r="J449" s="102"/>
      <c r="K449" s="102"/>
      <c r="L449" s="102"/>
      <c r="M449" s="102"/>
      <c r="N449" s="102"/>
      <c r="O449" s="102"/>
      <c r="P449" s="102"/>
      <c r="Q449" s="102"/>
      <c r="R449" s="102"/>
      <c r="S449" s="102"/>
      <c r="T449" s="102"/>
      <c r="U449" s="102"/>
      <c r="V449" s="102"/>
      <c r="W449" s="102"/>
      <c r="X449" s="102"/>
      <c r="Y449" s="102"/>
      <c r="Z449" s="102"/>
      <c r="AA449" s="102"/>
      <c r="AB449" s="102"/>
      <c r="AC449" s="102"/>
      <c r="AD449" s="102"/>
      <c r="AE449" s="102"/>
      <c r="AF449" s="103"/>
      <c r="AH449" s="102"/>
      <c r="AI449" s="102"/>
    </row>
    <row r="450" spans="3:35" x14ac:dyDescent="0.2">
      <c r="C450" s="99"/>
      <c r="D450" s="100"/>
      <c r="E450" s="101"/>
      <c r="F450" s="102"/>
      <c r="G450" s="102"/>
      <c r="H450" s="102"/>
      <c r="I450" s="102"/>
      <c r="J450" s="102"/>
      <c r="K450" s="102"/>
      <c r="L450" s="102"/>
      <c r="M450" s="102"/>
      <c r="N450" s="102"/>
      <c r="O450" s="102"/>
      <c r="P450" s="102"/>
      <c r="Q450" s="102"/>
      <c r="R450" s="102"/>
      <c r="S450" s="102"/>
      <c r="T450" s="102"/>
      <c r="U450" s="102"/>
      <c r="V450" s="102"/>
      <c r="W450" s="102"/>
      <c r="X450" s="102"/>
      <c r="Y450" s="102"/>
      <c r="Z450" s="102"/>
      <c r="AA450" s="102"/>
      <c r="AB450" s="102"/>
      <c r="AC450" s="102"/>
      <c r="AD450" s="102"/>
      <c r="AE450" s="102"/>
      <c r="AF450" s="103"/>
      <c r="AH450" s="102"/>
      <c r="AI450" s="102"/>
    </row>
    <row r="451" spans="3:35" x14ac:dyDescent="0.2">
      <c r="C451" s="99"/>
      <c r="D451" s="100"/>
      <c r="E451" s="101"/>
      <c r="F451" s="102"/>
      <c r="G451" s="102"/>
      <c r="H451" s="102"/>
      <c r="I451" s="102"/>
      <c r="J451" s="102"/>
      <c r="K451" s="102"/>
      <c r="L451" s="102"/>
      <c r="M451" s="102"/>
      <c r="N451" s="102"/>
      <c r="O451" s="102"/>
      <c r="P451" s="102"/>
      <c r="Q451" s="102"/>
      <c r="R451" s="102"/>
      <c r="S451" s="102"/>
      <c r="T451" s="102"/>
      <c r="U451" s="102"/>
      <c r="V451" s="102"/>
      <c r="W451" s="102"/>
      <c r="X451" s="102"/>
      <c r="Y451" s="102"/>
      <c r="Z451" s="102"/>
      <c r="AA451" s="102"/>
      <c r="AB451" s="102"/>
      <c r="AC451" s="102"/>
      <c r="AD451" s="102"/>
      <c r="AE451" s="102"/>
      <c r="AF451" s="103"/>
      <c r="AH451" s="102"/>
      <c r="AI451" s="102"/>
    </row>
    <row r="452" spans="3:35" x14ac:dyDescent="0.2">
      <c r="C452" s="99"/>
      <c r="D452" s="100"/>
      <c r="E452" s="101"/>
      <c r="F452" s="102"/>
      <c r="G452" s="102"/>
      <c r="H452" s="102"/>
      <c r="I452" s="102"/>
      <c r="J452" s="102"/>
      <c r="K452" s="102"/>
      <c r="L452" s="102"/>
      <c r="M452" s="102"/>
      <c r="N452" s="102"/>
      <c r="O452" s="102"/>
      <c r="P452" s="102"/>
      <c r="Q452" s="102"/>
      <c r="R452" s="102"/>
      <c r="S452" s="102"/>
      <c r="T452" s="102"/>
      <c r="U452" s="102"/>
      <c r="V452" s="102"/>
      <c r="W452" s="102"/>
      <c r="X452" s="102"/>
      <c r="Y452" s="102"/>
      <c r="Z452" s="102"/>
      <c r="AA452" s="102"/>
      <c r="AB452" s="102"/>
      <c r="AC452" s="102"/>
      <c r="AD452" s="102"/>
      <c r="AE452" s="102"/>
      <c r="AF452" s="103"/>
      <c r="AH452" s="102"/>
      <c r="AI452" s="102"/>
    </row>
    <row r="453" spans="3:35" x14ac:dyDescent="0.2">
      <c r="C453" s="99"/>
      <c r="D453" s="100"/>
      <c r="E453" s="101"/>
      <c r="F453" s="102"/>
      <c r="G453" s="102"/>
      <c r="H453" s="102"/>
      <c r="I453" s="102"/>
      <c r="J453" s="102"/>
      <c r="K453" s="102"/>
      <c r="L453" s="102"/>
      <c r="M453" s="102"/>
      <c r="N453" s="102"/>
      <c r="O453" s="102"/>
      <c r="P453" s="102"/>
      <c r="Q453" s="102"/>
      <c r="R453" s="102"/>
      <c r="S453" s="102"/>
      <c r="T453" s="102"/>
      <c r="U453" s="102"/>
      <c r="V453" s="102"/>
      <c r="W453" s="102"/>
      <c r="X453" s="102"/>
      <c r="Y453" s="102"/>
      <c r="Z453" s="102"/>
      <c r="AA453" s="102"/>
      <c r="AB453" s="102"/>
      <c r="AC453" s="102"/>
      <c r="AD453" s="102"/>
      <c r="AE453" s="102"/>
      <c r="AF453" s="103"/>
      <c r="AH453" s="102"/>
      <c r="AI453" s="102"/>
    </row>
    <row r="454" spans="3:35" x14ac:dyDescent="0.2">
      <c r="C454" s="99"/>
      <c r="D454" s="100"/>
      <c r="E454" s="101"/>
      <c r="F454" s="102"/>
      <c r="G454" s="102"/>
      <c r="H454" s="102"/>
      <c r="I454" s="102"/>
      <c r="J454" s="102"/>
      <c r="K454" s="102"/>
      <c r="L454" s="102"/>
      <c r="M454" s="102"/>
      <c r="N454" s="102"/>
      <c r="O454" s="102"/>
      <c r="P454" s="102"/>
      <c r="Q454" s="102"/>
      <c r="R454" s="102"/>
      <c r="S454" s="102"/>
      <c r="T454" s="102"/>
      <c r="U454" s="102"/>
      <c r="V454" s="102"/>
      <c r="W454" s="102"/>
      <c r="X454" s="102"/>
      <c r="Y454" s="102"/>
      <c r="Z454" s="102"/>
      <c r="AA454" s="102"/>
      <c r="AB454" s="102"/>
      <c r="AC454" s="102"/>
      <c r="AD454" s="102"/>
      <c r="AE454" s="102"/>
      <c r="AF454" s="103"/>
      <c r="AH454" s="102"/>
      <c r="AI454" s="102"/>
    </row>
    <row r="455" spans="3:35" x14ac:dyDescent="0.2">
      <c r="C455" s="99"/>
      <c r="D455" s="100"/>
      <c r="E455" s="101"/>
      <c r="F455" s="102"/>
      <c r="G455" s="102"/>
      <c r="H455" s="102"/>
      <c r="I455" s="102"/>
      <c r="J455" s="102"/>
      <c r="K455" s="102"/>
      <c r="L455" s="102"/>
      <c r="M455" s="102"/>
      <c r="N455" s="102"/>
      <c r="O455" s="102"/>
      <c r="P455" s="102"/>
      <c r="Q455" s="102"/>
      <c r="R455" s="102"/>
      <c r="S455" s="102"/>
      <c r="T455" s="102"/>
      <c r="U455" s="102"/>
      <c r="V455" s="102"/>
      <c r="W455" s="102"/>
      <c r="X455" s="102"/>
      <c r="Y455" s="102"/>
      <c r="Z455" s="102"/>
      <c r="AA455" s="102"/>
      <c r="AB455" s="102"/>
      <c r="AC455" s="102"/>
      <c r="AD455" s="102"/>
      <c r="AE455" s="102"/>
      <c r="AF455" s="103"/>
      <c r="AH455" s="102"/>
      <c r="AI455" s="102"/>
    </row>
    <row r="456" spans="3:35" x14ac:dyDescent="0.2">
      <c r="C456" s="99"/>
      <c r="D456" s="100"/>
      <c r="E456" s="101"/>
      <c r="F456" s="102"/>
      <c r="G456" s="102"/>
      <c r="H456" s="102"/>
      <c r="I456" s="102"/>
      <c r="J456" s="102"/>
      <c r="K456" s="102"/>
      <c r="L456" s="102"/>
      <c r="M456" s="102"/>
      <c r="N456" s="102"/>
      <c r="O456" s="102"/>
      <c r="P456" s="102"/>
      <c r="Q456" s="102"/>
      <c r="R456" s="102"/>
      <c r="S456" s="102"/>
      <c r="T456" s="102"/>
      <c r="U456" s="102"/>
      <c r="V456" s="102"/>
      <c r="W456" s="102"/>
      <c r="X456" s="102"/>
      <c r="Y456" s="102"/>
      <c r="Z456" s="102"/>
      <c r="AA456" s="102"/>
      <c r="AB456" s="102"/>
      <c r="AC456" s="102"/>
      <c r="AD456" s="102"/>
      <c r="AE456" s="102"/>
      <c r="AF456" s="103"/>
      <c r="AH456" s="102"/>
      <c r="AI456" s="102"/>
    </row>
    <row r="457" spans="3:35" x14ac:dyDescent="0.2">
      <c r="C457" s="99"/>
      <c r="D457" s="100"/>
      <c r="E457" s="101"/>
      <c r="F457" s="102"/>
      <c r="G457" s="102"/>
      <c r="H457" s="102"/>
      <c r="I457" s="102"/>
      <c r="J457" s="102"/>
      <c r="K457" s="102"/>
      <c r="L457" s="102"/>
      <c r="M457" s="102"/>
      <c r="N457" s="102"/>
      <c r="O457" s="102"/>
      <c r="P457" s="102"/>
      <c r="Q457" s="102"/>
      <c r="R457" s="102"/>
      <c r="S457" s="102"/>
      <c r="T457" s="102"/>
      <c r="U457" s="102"/>
      <c r="V457" s="102"/>
      <c r="W457" s="102"/>
      <c r="X457" s="102"/>
      <c r="Y457" s="102"/>
      <c r="Z457" s="102"/>
      <c r="AA457" s="102"/>
      <c r="AB457" s="102"/>
      <c r="AC457" s="102"/>
      <c r="AD457" s="102"/>
      <c r="AE457" s="102"/>
      <c r="AF457" s="103"/>
      <c r="AH457" s="102"/>
      <c r="AI457" s="102"/>
    </row>
    <row r="458" spans="3:35" x14ac:dyDescent="0.2">
      <c r="C458" s="99"/>
      <c r="D458" s="100"/>
      <c r="E458" s="101"/>
      <c r="F458" s="102"/>
      <c r="G458" s="102"/>
      <c r="H458" s="102"/>
      <c r="I458" s="102"/>
      <c r="J458" s="102"/>
      <c r="K458" s="102"/>
      <c r="L458" s="102"/>
      <c r="M458" s="102"/>
      <c r="N458" s="102"/>
      <c r="O458" s="102"/>
      <c r="P458" s="102"/>
      <c r="Q458" s="102"/>
      <c r="R458" s="102"/>
      <c r="S458" s="102"/>
      <c r="T458" s="102"/>
      <c r="U458" s="102"/>
      <c r="V458" s="102"/>
      <c r="W458" s="102"/>
      <c r="X458" s="102"/>
      <c r="Y458" s="102"/>
      <c r="Z458" s="102"/>
      <c r="AA458" s="102"/>
      <c r="AB458" s="102"/>
      <c r="AC458" s="102"/>
      <c r="AD458" s="102"/>
      <c r="AE458" s="102"/>
      <c r="AF458" s="103"/>
      <c r="AH458" s="102"/>
      <c r="AI458" s="102"/>
    </row>
  </sheetData>
  <autoFilter ref="A1:A458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view="pageLayout" topLeftCell="A4" zoomScaleNormal="100" workbookViewId="0">
      <selection activeCell="E29" sqref="E29"/>
    </sheetView>
  </sheetViews>
  <sheetFormatPr baseColWidth="10" defaultRowHeight="15" x14ac:dyDescent="0.25"/>
  <cols>
    <col min="1" max="1" width="9.28515625" customWidth="1"/>
    <col min="2" max="2" width="15.140625" customWidth="1"/>
    <col min="3" max="3" width="16.7109375" customWidth="1"/>
    <col min="4" max="4" width="16.28515625" customWidth="1"/>
    <col min="5" max="5" width="16.28515625" bestFit="1" customWidth="1"/>
    <col min="6" max="6" width="16.28515625" customWidth="1"/>
  </cols>
  <sheetData>
    <row r="1" spans="1:6" x14ac:dyDescent="0.25">
      <c r="B1" s="82" t="s">
        <v>133</v>
      </c>
      <c r="C1" s="82"/>
      <c r="D1" s="65">
        <v>2006</v>
      </c>
    </row>
    <row r="2" spans="1:6" ht="15.75" thickBot="1" x14ac:dyDescent="0.3"/>
    <row r="3" spans="1:6" x14ac:dyDescent="0.25">
      <c r="A3" s="61" t="s">
        <v>128</v>
      </c>
      <c r="B3" s="62">
        <f>C3-1</f>
        <v>2002</v>
      </c>
      <c r="C3" s="62">
        <f>D3-1</f>
        <v>2003</v>
      </c>
      <c r="D3" s="62">
        <f>E3-1</f>
        <v>2004</v>
      </c>
      <c r="E3" s="62">
        <f>F3-1</f>
        <v>2005</v>
      </c>
      <c r="F3" s="63">
        <f>D1</f>
        <v>2006</v>
      </c>
    </row>
    <row r="4" spans="1:6" ht="43.5" customHeight="1" x14ac:dyDescent="0.25">
      <c r="A4" s="64" t="s">
        <v>129</v>
      </c>
      <c r="B4" s="67"/>
      <c r="C4" s="67"/>
      <c r="D4" s="67"/>
      <c r="E4" s="67"/>
      <c r="F4" s="68"/>
    </row>
    <row r="5" spans="1:6" ht="29.25" customHeight="1" x14ac:dyDescent="0.25">
      <c r="A5" s="64" t="s">
        <v>130</v>
      </c>
      <c r="B5" s="67">
        <f>SUMIF(Données!$A:$A,Tableau_bord!B3,Données!$AF:$AF)</f>
        <v>0</v>
      </c>
      <c r="C5" s="67">
        <f>SUMIF(Données!$A:$A,Tableau_bord!C3,Données!$AF:$AF)</f>
        <v>0</v>
      </c>
      <c r="D5" s="67">
        <f>SUMIF(Données!$A:$A,Tableau_bord!D3,Données!$AF:$AF)</f>
        <v>0</v>
      </c>
      <c r="E5" s="67">
        <f>SUMIF(Données!$A:$A,Tableau_bord!E3,Données!$AF:$AF)</f>
        <v>0</v>
      </c>
      <c r="F5" s="68">
        <f>SUMIF(Données!$A:$A,Tableau_bord!F3,Données!$AF:$AF)</f>
        <v>985930</v>
      </c>
    </row>
    <row r="6" spans="1:6" ht="30" customHeight="1" x14ac:dyDescent="0.25">
      <c r="A6" s="64" t="s">
        <v>131</v>
      </c>
      <c r="B6" s="71" t="str">
        <f>IFERROR((AVERAGEIF(Données!$A:$A,Tableau_bord!B3,Données!$AF:$AF)-AVERAGEIF(Données!$A:$A,Tableau_bord!B3,Données!$AG:$AG))/AVERAGEIF(Données!$A:$A,Tableau_bord!B3,Données!$AF:$AF),"-")</f>
        <v>-</v>
      </c>
      <c r="C6" s="71" t="str">
        <f>IFERROR((AVERAGEIF(Données!$A:$A,Tableau_bord!C3,Données!$AF:$AF)-AVERAGEIF(Données!$A:$A,Tableau_bord!C3,Données!$AG:$AG))/AVERAGEIF(Données!$A:$A,Tableau_bord!C3,Données!$AF:$AF),"-")</f>
        <v>-</v>
      </c>
      <c r="D6" s="71" t="str">
        <f>IFERROR((AVERAGEIF(Données!$A:$A,Tableau_bord!D3,Données!$AF:$AF)-AVERAGEIF(Données!$A:$A,Tableau_bord!D3,Données!$AG:$AG))/AVERAGEIF(Données!$A:$A,Tableau_bord!D3,Données!$AF:$AF),"-")</f>
        <v>-</v>
      </c>
      <c r="E6" s="71" t="str">
        <f>IFERROR((AVERAGEIF(Données!$A:$A,Tableau_bord!E3,Données!$AF:$AF)-AVERAGEIF(Données!$A:$A,Tableau_bord!E3,Données!$AG:$AG))/AVERAGEIF(Données!$A:$A,Tableau_bord!E3,Données!$AF:$AF),"-")</f>
        <v>-</v>
      </c>
      <c r="F6" s="73">
        <f>IFERROR((AVERAGEIF(Données!$A:$A,Tableau_bord!F3,Données!$AF:$AF)-AVERAGEIF(Données!$A:$A,Tableau_bord!F3,Données!$AG:$AG))/AVERAGEIF(Données!$A:$A,Tableau_bord!F3,Données!$AF:$AF),"-")</f>
        <v>9.7128108540293218E-2</v>
      </c>
    </row>
    <row r="7" spans="1:6" ht="21" customHeight="1" thickBot="1" x14ac:dyDescent="0.3">
      <c r="A7" s="72" t="s">
        <v>132</v>
      </c>
      <c r="B7" s="69">
        <f>SUMIF(Données!$A:$A,Tableau_bord!B3,Données!$AH:$AH)</f>
        <v>0</v>
      </c>
      <c r="C7" s="69">
        <f>SUMIF(Données!$A:$A,Tableau_bord!C3,Données!$AH:$AH)</f>
        <v>0</v>
      </c>
      <c r="D7" s="69">
        <f>SUMIF(Données!$A:$A,Tableau_bord!D3,Données!$AH:$AH)</f>
        <v>0</v>
      </c>
      <c r="E7" s="69">
        <f>SUMIF(Données!$A:$A,Tableau_bord!E3,Données!$AH:$AH)</f>
        <v>0</v>
      </c>
      <c r="F7" s="70">
        <f>SUMIF(Données!$A:$A,Tableau_bord!F3,Données!$AH:$AH)</f>
        <v>95761.516053131272</v>
      </c>
    </row>
    <row r="9" spans="1:6" x14ac:dyDescent="0.25">
      <c r="A9" s="81" t="s">
        <v>136</v>
      </c>
      <c r="B9" s="81"/>
      <c r="C9" s="81"/>
      <c r="D9" s="81"/>
    </row>
    <row r="10" spans="1:6" ht="5.25" customHeight="1" x14ac:dyDescent="0.25"/>
    <row r="11" spans="1:6" ht="30" x14ac:dyDescent="0.25">
      <c r="A11" s="74" t="s">
        <v>137</v>
      </c>
      <c r="B11" s="74" t="s">
        <v>140</v>
      </c>
      <c r="C11" s="80" t="s">
        <v>138</v>
      </c>
      <c r="D11" s="80"/>
    </row>
    <row r="12" spans="1:6" ht="35.25" customHeight="1" x14ac:dyDescent="0.25">
      <c r="A12" s="75" t="str">
        <f>INDEX(Données!$A$1:$AI$459,MATCH(B12,Données!$AI:$AI,0),2)</f>
        <v>2009-3</v>
      </c>
      <c r="B12" s="78">
        <f>VLOOKUP(LARGE(Données!AH:AH,1),Données!AH:AI,2,FALSE)</f>
        <v>1016.2172095927601</v>
      </c>
      <c r="C12" s="79" t="str">
        <f>INDEX(Données!$A$1:$AI$459,MATCH(A12,Données!$B:$B,0),4)&amp;" - "&amp;INDEX(Données!$A$1:$AI$459,MATCH(A12,Données!$B:$B,0),7)&amp;" - "&amp;INDEX(Données!$A$1:$AI$459,MATCH(A12,Données!$B:$B,0),14)&amp;" - "&amp;INDEX(Données!$A$1:$AI$459,MATCH(A12,Données!$B:$B,0),17)&amp;" - "&amp;INDEX(Données!$A$1:$AI$459,MATCH(A12,Données!$B:$B,0),20)&amp;" - "&amp;INDEX(Données!$A$1:$AI$459,MATCH(A12,Données!$B:$B,0),23)&amp;" - "&amp;INDEX(Données!$A$1:$AI$459,MATCH(A12,Données!$B:$B,0),26)&amp;" - "&amp;INDEX(Données!$A$1:$AI$459,MATCH(A12,Données!$B:$B,0),29)</f>
        <v>LAFARGE - PICARD SUD MACONNERIE - FENETRE 24 - ACS - RAPID' PLAC' - SUD CARRELAGES - GALINELLI  - AMETECH</v>
      </c>
      <c r="D12" s="79"/>
    </row>
    <row r="13" spans="1:6" ht="32.25" customHeight="1" x14ac:dyDescent="0.25">
      <c r="A13" s="75" t="str">
        <f>INDEX(Données!$A$1:$AI$459,MATCH(B13,Données!AI:AI,0),2)</f>
        <v>2007-5</v>
      </c>
      <c r="B13" s="78">
        <f>VLOOKUP(LARGE(Données!AH:AH,2),Données!AH:AI,2,FALSE)</f>
        <v>1037.9772656940761</v>
      </c>
      <c r="C13" s="79" t="str">
        <f>INDEX(Données!$A$1:$AI$459,MATCH(A13,Données!$B:$B,0),4)&amp;" - "&amp;INDEX(Données!$A$1:$AI$459,MATCH(A13,Données!$B:$B,0),7)&amp;" - "&amp;INDEX(Données!$A$1:$AI$459,MATCH(A13,Données!$B:$B,0),14)&amp;" - "&amp;INDEX(Données!$A$1:$AI$459,MATCH(A13,Données!$B:$B,0),17)&amp;" - "&amp;INDEX(Données!$A$1:$AI$459,MATCH(A13,Données!$B:$B,0),20)&amp;" - "&amp;INDEX(Données!$A$1:$AI$459,MATCH(A13,Données!$B:$B,0),23)&amp;" - "&amp;INDEX(Données!$A$1:$AI$459,MATCH(A13,Données!$B:$B,0),26)&amp;" - "&amp;INDEX(Données!$A$1:$AI$459,MATCH(A13,Données!$B:$B,0),29)</f>
        <v>LAFARGE - PICARD SUD MACONNERIE - DUBOIS - ACS - A.G.R - SUD CARRELAGES - QUESADA  - ECOELEC</v>
      </c>
      <c r="D13" s="79"/>
    </row>
    <row r="14" spans="1:6" ht="29.25" customHeight="1" x14ac:dyDescent="0.25">
      <c r="A14" s="75" t="str">
        <f>INDEX(Données!$A$1:$AI$459,MATCH(B14,Données!AI:AI,0),2)</f>
        <v>2011-6</v>
      </c>
      <c r="B14" s="78">
        <f>VLOOKUP(LARGE(Données!AH:AH,3),Données!AH:AI,2,FALSE)</f>
        <v>1031.4370543209875</v>
      </c>
      <c r="C14" s="79" t="str">
        <f>INDEX(Données!$A$1:$AI$459,MATCH(A14,Données!$B:$B,0),4)&amp;" - "&amp;INDEX(Données!$A$1:$AI$459,MATCH(A14,Données!$B:$B,0),7)&amp;" - "&amp;INDEX(Données!$A$1:$AI$459,MATCH(A14,Données!$B:$B,0),14)&amp;" - "&amp;INDEX(Données!$A$1:$AI$459,MATCH(A14,Données!$B:$B,0),17)&amp;" - "&amp;INDEX(Données!$A$1:$AI$459,MATCH(A14,Données!$B:$B,0),20)&amp;" - "&amp;INDEX(Données!$A$1:$AI$459,MATCH(A14,Données!$B:$B,0),23)&amp;" - "&amp;INDEX(Données!$A$1:$AI$459,MATCH(A14,Données!$B:$B,0),26)&amp;" - "&amp;INDEX(Données!$A$1:$AI$459,MATCH(A14,Données!$B:$B,0),29)</f>
        <v>CEMEX - PICARD SUD MACONNERIE - AUJOULAT - SAVC - A.G.R - M.J.L. - CLIBAT AMENAGEMENT  - SARL CUEVAS</v>
      </c>
      <c r="D14" s="79"/>
    </row>
    <row r="15" spans="1:6" ht="25.5" customHeight="1" x14ac:dyDescent="0.25">
      <c r="A15" s="75" t="str">
        <f>INDEX(Données!$A$1:$AI$459,MATCH(B15,Données!AI:AI,0),2)</f>
        <v>2010-3</v>
      </c>
      <c r="B15" s="78">
        <f>VLOOKUP(LARGE(Données!AH:AH,4),Données!AH:AI,2,FALSE)</f>
        <v>1060.4207687371454</v>
      </c>
      <c r="C15" s="79" t="str">
        <f>INDEX(Données!$A$1:$AI$459,MATCH(A15,Données!$B:$B,0),4)&amp;" - "&amp;INDEX(Données!$A$1:$AI$459,MATCH(A15,Données!$B:$B,0),7)&amp;" - "&amp;INDEX(Données!$A$1:$AI$459,MATCH(A15,Données!$B:$B,0),14)&amp;" - "&amp;INDEX(Données!$A$1:$AI$459,MATCH(A15,Données!$B:$B,0),17)&amp;" - "&amp;INDEX(Données!$A$1:$AI$459,MATCH(A15,Données!$B:$B,0),20)&amp;" - "&amp;INDEX(Données!$A$1:$AI$459,MATCH(A15,Données!$B:$B,0),23)&amp;" - "&amp;INDEX(Données!$A$1:$AI$459,MATCH(A15,Données!$B:$B,0),26)&amp;" - "&amp;INDEX(Données!$A$1:$AI$459,MATCH(A15,Données!$B:$B,0),29)</f>
        <v>UNIBETON - TRADI BAT' - TRANIER - BIOT - A.G.R - PROSOL - GALINELLI  - DBSE</v>
      </c>
      <c r="D15" s="79"/>
    </row>
    <row r="16" spans="1:6" ht="30" customHeight="1" x14ac:dyDescent="0.25">
      <c r="A16" s="75" t="str">
        <f>INDEX(Données!$A$1:$AI$459,MATCH(B16,Données!AI:AI,0),2)</f>
        <v>2008-5</v>
      </c>
      <c r="B16" s="78">
        <f>VLOOKUP(LARGE(Données!AH:AH,5),Données!AH:AI,2,FALSE)</f>
        <v>1036.3663905930468</v>
      </c>
      <c r="C16" s="79" t="str">
        <f>INDEX(Données!$A$1:$AI$459,MATCH(A16,Données!$B:$B,0),4)&amp;" - "&amp;INDEX(Données!$A$1:$AI$459,MATCH(A16,Données!$B:$B,0),7)&amp;" - "&amp;INDEX(Données!$A$1:$AI$459,MATCH(A16,Données!$B:$B,0),14)&amp;" - "&amp;INDEX(Données!$A$1:$AI$459,MATCH(A16,Données!$B:$B,0),17)&amp;" - "&amp;INDEX(Données!$A$1:$AI$459,MATCH(A16,Données!$B:$B,0),20)&amp;" - "&amp;INDEX(Données!$A$1:$AI$459,MATCH(A16,Données!$B:$B,0),23)&amp;" - "&amp;INDEX(Données!$A$1:$AI$459,MATCH(A16,Données!$B:$B,0),26)&amp;" - "&amp;INDEX(Données!$A$1:$AI$459,MATCH(A16,Données!$B:$B,0),29)</f>
        <v>UNIBETON - V.M.R.60 - AUJOULAT - BIOT - A.G.R - CARREAU BAT - GALINELLI  - ECOELEC</v>
      </c>
      <c r="D16" s="79"/>
    </row>
  </sheetData>
  <mergeCells count="8">
    <mergeCell ref="C15:D15"/>
    <mergeCell ref="C16:D16"/>
    <mergeCell ref="C11:D11"/>
    <mergeCell ref="A9:D9"/>
    <mergeCell ref="B1:C1"/>
    <mergeCell ref="C12:D12"/>
    <mergeCell ref="C13:D13"/>
    <mergeCell ref="C14:D14"/>
  </mergeCells>
  <conditionalFormatting sqref="F7">
    <cfRule type="iconSet" priority="4">
      <iconSet iconSet="3Arrows">
        <cfvo type="percent" val="0"/>
        <cfvo type="num" val="$E$7"/>
        <cfvo type="num" val="$E$7" gte="0"/>
      </iconSet>
    </cfRule>
  </conditionalFormatting>
  <conditionalFormatting sqref="E7">
    <cfRule type="iconSet" priority="3">
      <iconSet iconSet="3Arrows">
        <cfvo type="percent" val="0"/>
        <cfvo type="num" val="$D$7"/>
        <cfvo type="num" val="$D$7" gte="0"/>
      </iconSet>
    </cfRule>
  </conditionalFormatting>
  <conditionalFormatting sqref="D7">
    <cfRule type="iconSet" priority="2">
      <iconSet iconSet="3Arrows">
        <cfvo type="percent" val="0"/>
        <cfvo type="num" val="$C$7"/>
        <cfvo type="num" val="$C$7" gte="0"/>
      </iconSet>
    </cfRule>
  </conditionalFormatting>
  <conditionalFormatting sqref="C7">
    <cfRule type="iconSet" priority="1">
      <iconSet iconSet="3Arrows">
        <cfvo type="percent" val="0"/>
        <cfvo type="num" val="$B$7"/>
        <cfvo type="num" val="$B$7" gte="0"/>
      </iconSet>
    </cfRule>
  </conditionalFormatting>
  <dataValidations disablePrompts="1" count="1">
    <dataValidation type="list" allowBlank="1" showInputMessage="1" showErrorMessage="1" sqref="D1">
      <formula1>Année</formula1>
    </dataValidation>
  </dataValidations>
  <pageMargins left="0" right="0" top="1.0236220472440944" bottom="0.74803149606299213" header="0" footer="0.31496062992125984"/>
  <pageSetup paperSize="9" orientation="portrait" horizontalDpi="4294967293" r:id="rId1"/>
  <headerFooter scaleWithDoc="0"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Tableau_bord</vt:lpstr>
    </vt:vector>
  </TitlesOfParts>
  <Company>EMA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hsilvain</dc:creator>
  <cp:lastModifiedBy>Clément Leroux</cp:lastModifiedBy>
  <cp:lastPrinted>2012-09-25T11:49:15Z</cp:lastPrinted>
  <dcterms:created xsi:type="dcterms:W3CDTF">2012-09-10T09:24:13Z</dcterms:created>
  <dcterms:modified xsi:type="dcterms:W3CDTF">2012-09-25T12:27:08Z</dcterms:modified>
</cp:coreProperties>
</file>