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xl/drawings/drawing2.xml" ContentType="application/vnd.openxmlformats-officedocument.drawing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drawings/drawing1.xml" ContentType="application/vnd.openxmlformats-officedocument.drawing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12.xml" ContentType="application/vnd.ms-excel.controlproperties+xml"/>
  <Override PartName="/xl/ctrlProps/ctrlProp6.xml" ContentType="application/vnd.ms-excel.controlproperties+xml"/>
  <Override PartName="/xl/ctrlProps/ctrlProp11.xml" ContentType="application/vnd.ms-excel.controlproperties+xml"/>
  <Override PartName="/xl/pivotCache/pivotCacheRecords3.xml" ContentType="application/vnd.openxmlformats-officedocument.spreadsheetml.pivotCacheRecords+xml"/>
  <Override PartName="/xl/pivotCache/pivotCacheRecords4.xml" ContentType="application/vnd.openxmlformats-officedocument.spreadsheetml.pivotCacheRecord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1695" yWindow="210" windowWidth="21930" windowHeight="10260"/>
  </bookViews>
  <sheets>
    <sheet name="Métré" sheetId="2" r:id="rId1"/>
    <sheet name="Synthèse" sheetId="6" r:id="rId2"/>
    <sheet name="Listes" sheetId="3" r:id="rId3"/>
    <sheet name="Feuil1" sheetId="8" r:id="rId4"/>
  </sheets>
  <definedNames>
    <definedName name="A">#REF!</definedName>
    <definedName name="Année_construction">Listes!$B$60:$B$66</definedName>
    <definedName name="Climatisation">Listes!$X$27:$X$31</definedName>
    <definedName name="Code_Mur">Listes!$O$3:$O$6</definedName>
    <definedName name="ECS">Listes!$K$27:$K$53</definedName>
    <definedName name="Emetteurs">Listes!$G$28:$G$38</definedName>
    <definedName name="Ep_verre">Listes!$G$3:$G$11</definedName>
    <definedName name="Epaisseur_isolant">Listes!$F$57:$F$77</definedName>
    <definedName name="Epaisseur_murs">Listes!$H$57:$H$66</definedName>
    <definedName name="Nom_Pièce">Listes!$B$3:$B$25</definedName>
    <definedName name="Orientation">Listes!$D$3:$D$11</definedName>
    <definedName name="Orientation_PLD">Listes!$M$3:$M$12</definedName>
    <definedName name="Oui_Non">Listes!$I$27:$I$28</definedName>
    <definedName name="Pièce">Listes!#REF!</definedName>
    <definedName name="Structure_Murs">Listes!$D$57:$D$61</definedName>
    <definedName name="Système_solaire">Listes!$P$27:$P$30</definedName>
    <definedName name="Type">Listes!$M$3:$M$12</definedName>
    <definedName name="Type_chauffage">Listes!$B$30:$B$56</definedName>
    <definedName name="Type_Menuiserie">Listes!$E$3:$E$5</definedName>
    <definedName name="Type_ouvrant">Listes!$K$3:$K$8</definedName>
    <definedName name="Type_plancher">Listes!$Q$3:$Q$5</definedName>
    <definedName name="Type_Rampants">Listes!$M$3:$M$12</definedName>
    <definedName name="Ventilation">Listes!$S$27:$S$34</definedName>
    <definedName name="VR">Listes!$I$3:$I$4</definedName>
  </definedNames>
  <calcPr calcId="125725"/>
  <pivotCaches>
    <pivotCache cacheId="0" r:id="rId5"/>
    <pivotCache cacheId="1" r:id="rId6"/>
    <pivotCache cacheId="2" r:id="rId7"/>
    <pivotCache cacheId="3" r:id="rId8"/>
  </pivotCaches>
</workbook>
</file>

<file path=xl/calcChain.xml><?xml version="1.0" encoding="utf-8"?>
<calcChain xmlns="http://schemas.openxmlformats.org/spreadsheetml/2006/main">
  <c r="U15" i="2"/>
  <c r="P15"/>
  <c r="L15"/>
  <c r="H15"/>
  <c r="E15"/>
  <c r="J24" i="6" l="1"/>
  <c r="K24"/>
  <c r="L24"/>
  <c r="J25"/>
  <c r="K25"/>
  <c r="L25"/>
  <c r="J26"/>
  <c r="K26"/>
  <c r="L26"/>
  <c r="K23"/>
  <c r="L23"/>
  <c r="J23"/>
  <c r="E20" l="1"/>
  <c r="E21"/>
  <c r="E22"/>
  <c r="E23"/>
  <c r="J21" i="2" l="1"/>
  <c r="E19"/>
  <c r="H19"/>
  <c r="L19"/>
  <c r="P19"/>
  <c r="U19"/>
  <c r="E18"/>
  <c r="H18"/>
  <c r="L18"/>
  <c r="P18"/>
  <c r="U18"/>
  <c r="N2"/>
  <c r="E7" i="6"/>
  <c r="E8"/>
  <c r="E9"/>
  <c r="E10"/>
  <c r="E11"/>
  <c r="E12"/>
  <c r="E13"/>
  <c r="E14"/>
  <c r="E15"/>
  <c r="E16"/>
  <c r="E17"/>
  <c r="E18"/>
  <c r="E19"/>
  <c r="E6"/>
  <c r="E24" l="1"/>
  <c r="U6" i="8"/>
  <c r="P6"/>
  <c r="L6"/>
  <c r="H6"/>
  <c r="E6"/>
  <c r="E25" i="6" l="1"/>
  <c r="T1" i="2"/>
  <c r="F6" i="6"/>
  <c r="B1" l="1"/>
  <c r="C1"/>
  <c r="B2"/>
  <c r="C2"/>
</calcChain>
</file>

<file path=xl/comments1.xml><?xml version="1.0" encoding="utf-8"?>
<comments xmlns="http://schemas.openxmlformats.org/spreadsheetml/2006/main">
  <authors>
    <author>The-One</author>
  </authors>
  <commentList>
    <comment ref="V8" authorId="0">
      <text>
        <r>
          <rPr>
            <b/>
            <sz val="9"/>
            <color indexed="81"/>
            <rFont val="Tahoma"/>
            <family val="2"/>
          </rPr>
          <t>Se mettre sur la ligne actuelle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sz val="12"/>
            <color indexed="81"/>
            <rFont val="Bell MT"/>
            <family val="1"/>
          </rPr>
          <t>Se mettre sur la cellule correspondant à L</t>
        </r>
        <r>
          <rPr>
            <sz val="9"/>
            <color indexed="81"/>
            <rFont val="Tahoma"/>
            <family val="2"/>
          </rPr>
          <t xml:space="preserve"> 
</t>
        </r>
      </text>
    </comment>
    <comment ref="A12" authorId="0">
      <text>
        <r>
          <rPr>
            <sz val="9"/>
            <color indexed="81"/>
            <rFont val="Tahoma"/>
            <family val="2"/>
          </rPr>
          <t xml:space="preserve">Se mettre sur la ligne suivante, même colonne
</t>
        </r>
      </text>
    </comment>
    <comment ref="J12" authorId="0">
      <text>
        <r>
          <rPr>
            <sz val="11"/>
            <color indexed="81"/>
            <rFont val="Bell MT"/>
            <family val="1"/>
          </rPr>
          <t xml:space="preserve">Se mettre sur la cellule correspondant à L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2" authorId="0">
      <text>
        <r>
          <rPr>
            <b/>
            <sz val="11"/>
            <color indexed="81"/>
            <rFont val="Bell MT"/>
            <family val="1"/>
          </rPr>
          <t xml:space="preserve">Se mettre sur la ligne </t>
        </r>
        <r>
          <rPr>
            <sz val="11"/>
            <color indexed="81"/>
            <rFont val="Bell MT"/>
            <family val="1"/>
          </rPr>
          <t xml:space="preserve">
actuelle</t>
        </r>
      </text>
    </comment>
  </commentList>
</comments>
</file>

<file path=xl/sharedStrings.xml><?xml version="1.0" encoding="utf-8"?>
<sst xmlns="http://schemas.openxmlformats.org/spreadsheetml/2006/main" count="265" uniqueCount="216">
  <si>
    <t>Plancher</t>
  </si>
  <si>
    <t>Type</t>
  </si>
  <si>
    <t>Menuiserie</t>
  </si>
  <si>
    <t xml:space="preserve">Pièce </t>
  </si>
  <si>
    <t>Plafond</t>
  </si>
  <si>
    <t>HSP</t>
  </si>
  <si>
    <t>Entrée</t>
  </si>
  <si>
    <t>Séjour</t>
  </si>
  <si>
    <t>Cuisine</t>
  </si>
  <si>
    <t>Salon</t>
  </si>
  <si>
    <t>SDB</t>
  </si>
  <si>
    <t>WC</t>
  </si>
  <si>
    <t>Chambre Rdc</t>
  </si>
  <si>
    <t xml:space="preserve">Palier </t>
  </si>
  <si>
    <t>Dégagement</t>
  </si>
  <si>
    <t>Mézzanine</t>
  </si>
  <si>
    <t>Chambre 1</t>
  </si>
  <si>
    <t>Chambre 2</t>
  </si>
  <si>
    <t>Chambre 3</t>
  </si>
  <si>
    <t>Nord</t>
  </si>
  <si>
    <t>Est</t>
  </si>
  <si>
    <t>Sud</t>
  </si>
  <si>
    <t>Ouest</t>
  </si>
  <si>
    <t>Nord Est</t>
  </si>
  <si>
    <t>Nord Ouest</t>
  </si>
  <si>
    <t>Sud Est</t>
  </si>
  <si>
    <t>Sud Ouest</t>
  </si>
  <si>
    <t>Ep_verre</t>
  </si>
  <si>
    <t>VR</t>
  </si>
  <si>
    <t>PVC</t>
  </si>
  <si>
    <t>ALU</t>
  </si>
  <si>
    <t>BOIS</t>
  </si>
  <si>
    <t>Sans</t>
  </si>
  <si>
    <t xml:space="preserve">Simple </t>
  </si>
  <si>
    <t>Double 4/6/4</t>
  </si>
  <si>
    <t>Double 4/10/4</t>
  </si>
  <si>
    <t>Double 4/12/4</t>
  </si>
  <si>
    <t>Double 4/16/4</t>
  </si>
  <si>
    <t>Double 10/6/4</t>
  </si>
  <si>
    <t>Double 10/10/4</t>
  </si>
  <si>
    <t>Triple</t>
  </si>
  <si>
    <t>Nom et prénom</t>
  </si>
  <si>
    <t>Adresse</t>
  </si>
  <si>
    <t>Hall</t>
  </si>
  <si>
    <t xml:space="preserve">SHAB </t>
  </si>
  <si>
    <t>SHON</t>
  </si>
  <si>
    <t>Total général</t>
  </si>
  <si>
    <t>Mat.</t>
  </si>
  <si>
    <t>Fen</t>
  </si>
  <si>
    <t>Porte</t>
  </si>
  <si>
    <t>P. Fen</t>
  </si>
  <si>
    <t>Chassis</t>
  </si>
  <si>
    <t>Baie coul.</t>
  </si>
  <si>
    <t>Vélux</t>
  </si>
  <si>
    <t>OrientMurs</t>
  </si>
  <si>
    <t>Volet</t>
  </si>
  <si>
    <t>L</t>
  </si>
  <si>
    <t>l</t>
  </si>
  <si>
    <t>H</t>
  </si>
  <si>
    <t>Surf PLD</t>
  </si>
  <si>
    <t>Surf PLR</t>
  </si>
  <si>
    <t>Orient PLD</t>
  </si>
  <si>
    <t xml:space="preserve">Combles </t>
  </si>
  <si>
    <t>Rampants Nord</t>
  </si>
  <si>
    <t>Rampants Est</t>
  </si>
  <si>
    <t>Rampants Sud</t>
  </si>
  <si>
    <t>Rampants Ouest</t>
  </si>
  <si>
    <t>Rampants Nord Est</t>
  </si>
  <si>
    <t>rampants Nord Ouest</t>
  </si>
  <si>
    <t>Rampants Sud Est</t>
  </si>
  <si>
    <t>Rampants Sud Ouest</t>
  </si>
  <si>
    <t>Valeurs</t>
  </si>
  <si>
    <t>Orient Menuis</t>
  </si>
  <si>
    <t>Surf Menuis</t>
  </si>
  <si>
    <t>Somme de Surf PLD</t>
  </si>
  <si>
    <t>Surf Murs</t>
  </si>
  <si>
    <t>Mur 01</t>
  </si>
  <si>
    <t>Mur 02</t>
  </si>
  <si>
    <t>Mur 03</t>
  </si>
  <si>
    <t>Mur 04</t>
  </si>
  <si>
    <t>Code Mur</t>
  </si>
  <si>
    <t>Somme de Surf Murs</t>
  </si>
  <si>
    <t>Surf Hab</t>
  </si>
  <si>
    <t>Somme de Surf Menuis</t>
  </si>
  <si>
    <t>Somme de Surf PLR</t>
  </si>
  <si>
    <t>Somme de Surf Hab</t>
  </si>
  <si>
    <t>Somme de HSP</t>
  </si>
  <si>
    <t>HSP moy</t>
  </si>
  <si>
    <t>LNC</t>
  </si>
  <si>
    <t>Séjour/Cuisine</t>
  </si>
  <si>
    <t>WC/Salle d'eau</t>
  </si>
  <si>
    <t>Pièce princ. Rdc</t>
  </si>
  <si>
    <t>Pièce princ. étage</t>
  </si>
  <si>
    <t>Chauffage</t>
  </si>
  <si>
    <t>ECS</t>
  </si>
  <si>
    <t>Ventilation</t>
  </si>
  <si>
    <t>Convecteurs électriques NF électrique performance catégorie C</t>
  </si>
  <si>
    <t>Panneaux rayonnant électriques ou radiateurs électriques NF C</t>
  </si>
  <si>
    <t>Plafond rayonnant électrique</t>
  </si>
  <si>
    <t>Plancher rayonnant électrique</t>
  </si>
  <si>
    <t xml:space="preserve">Radiateur électrique à accumulation </t>
  </si>
  <si>
    <t>Plancher électrique à accumulation</t>
  </si>
  <si>
    <t>Electrique direct autre</t>
  </si>
  <si>
    <t>Split ou multisplit</t>
  </si>
  <si>
    <t>Radiateur gaz à ventouse</t>
  </si>
  <si>
    <t>Radiateurs gaz sur conduits fumées</t>
  </si>
  <si>
    <t>Chaudière individuelle gaz installée avant 1988</t>
  </si>
  <si>
    <t>Chaudière individuelle gaz installée entre 1988 et 1999</t>
  </si>
  <si>
    <t>Chaudière individuelle gaz installée après 2000</t>
  </si>
  <si>
    <t>Chaudière individuelle gaz basse température</t>
  </si>
  <si>
    <t>Chaudière individuelle gaz condensation</t>
  </si>
  <si>
    <t>Chaudière individuelle fioul installée avant 1988</t>
  </si>
  <si>
    <t>Chaudière individuelle fioul installée entre 1988 et 1999</t>
  </si>
  <si>
    <t>Chaudière individuelle fioul installée après 2000</t>
  </si>
  <si>
    <t>Chaudière individuelle fioul basse température</t>
  </si>
  <si>
    <t>Chaudière individuelle fioul condensation</t>
  </si>
  <si>
    <t>Chaudière électrique individuelle</t>
  </si>
  <si>
    <t>Pompe à chaleur air/air</t>
  </si>
  <si>
    <t>Pompe à chaleur air/eau</t>
  </si>
  <si>
    <t>Pompe à chaleur eau/eau</t>
  </si>
  <si>
    <t>Pompe à chaleur géothermique</t>
  </si>
  <si>
    <t>Poêle ou insert bois</t>
  </si>
  <si>
    <t>Appareil</t>
  </si>
  <si>
    <t>Emetteur</t>
  </si>
  <si>
    <t xml:space="preserve">Radiateurs </t>
  </si>
  <si>
    <t>Convecteurs</t>
  </si>
  <si>
    <t xml:space="preserve">Panneaux rayonnant </t>
  </si>
  <si>
    <t>Plancher chauffant</t>
  </si>
  <si>
    <t>Plafond chauffant</t>
  </si>
  <si>
    <t>Plancher rayonnant</t>
  </si>
  <si>
    <t>Plafond Rayonnant</t>
  </si>
  <si>
    <t>Murs rayonnant</t>
  </si>
  <si>
    <t xml:space="preserve">Cheminée </t>
  </si>
  <si>
    <t>Insert</t>
  </si>
  <si>
    <t>Poêle</t>
  </si>
  <si>
    <t>Robinet thermo sur radiateurs</t>
  </si>
  <si>
    <t>Présence d'un programmateur</t>
  </si>
  <si>
    <t xml:space="preserve">Oui </t>
  </si>
  <si>
    <t>Non</t>
  </si>
  <si>
    <t>Pas de système d'ECS</t>
  </si>
  <si>
    <t>Chauffe-eau électrique + 15 ans</t>
  </si>
  <si>
    <t>Chauffe-eau électrique entre 5 et 15 ans</t>
  </si>
  <si>
    <t xml:space="preserve">Chauffe-eau électrique - 5 ans </t>
  </si>
  <si>
    <t>ECS électrique instantanée</t>
  </si>
  <si>
    <t>Chaudière individuelle gaz installée entre 1988 et 2000</t>
  </si>
  <si>
    <t>Chauffe bain gaz avec veilleuse</t>
  </si>
  <si>
    <t>Chauffe bain gaz sans veilleuse</t>
  </si>
  <si>
    <t>Chaudière individuelle gaz installée avant 1988 sans veilleuse</t>
  </si>
  <si>
    <t>Chaudière individuelle gaz installée entre 1988 et 2000 sans veilleuse</t>
  </si>
  <si>
    <t>Chaudière individuelle fioul installée jusqu'à 1988</t>
  </si>
  <si>
    <t>Chaudière individuelle fioul installée entre 1989 et 2000</t>
  </si>
  <si>
    <t>Système solaire</t>
  </si>
  <si>
    <t>Aucun</t>
  </si>
  <si>
    <t>Capteurs plus ballon seul</t>
  </si>
  <si>
    <t>Chauffe-eau solaire individuel</t>
  </si>
  <si>
    <t>Chauffage plus ECS</t>
  </si>
  <si>
    <t>Installé depuis - de 5 ans</t>
  </si>
  <si>
    <t>Naturelle plus cheminée sans trappe d'obturation</t>
  </si>
  <si>
    <t>Naturelle par défaut d'étanchéité</t>
  </si>
  <si>
    <t>Naturelle par entrée d'air extraction</t>
  </si>
  <si>
    <t>VMC classique non modulée</t>
  </si>
  <si>
    <t>VMC classique modulée</t>
  </si>
  <si>
    <t>VMC hygro A</t>
  </si>
  <si>
    <t>VMC hygro B</t>
  </si>
  <si>
    <t>VMC double flux</t>
  </si>
  <si>
    <t>Aucune</t>
  </si>
  <si>
    <t>Individuelle électrique</t>
  </si>
  <si>
    <t>Individuelle gaz</t>
  </si>
  <si>
    <t>Collective électrique</t>
  </si>
  <si>
    <t>Collective gaz</t>
  </si>
  <si>
    <t>Climatisation</t>
  </si>
  <si>
    <t>Année de construction</t>
  </si>
  <si>
    <t>Avant 1948</t>
  </si>
  <si>
    <t>Avant 1975</t>
  </si>
  <si>
    <t>1975 - 1977</t>
  </si>
  <si>
    <t>1978 - 1982</t>
  </si>
  <si>
    <t>1983 - 1988</t>
  </si>
  <si>
    <t>1989 - 2000</t>
  </si>
  <si>
    <t>Après 2000</t>
  </si>
  <si>
    <t>Autre</t>
  </si>
  <si>
    <t>Chaudière bois classe 1</t>
  </si>
  <si>
    <t>Chaudière bois classe 2</t>
  </si>
  <si>
    <t>Chaudière bois classe 3</t>
  </si>
  <si>
    <t>Chaudière bois classe inconnue</t>
  </si>
  <si>
    <t>Chaudière charbon</t>
  </si>
  <si>
    <t>Chauffe-eau thermodynamique</t>
  </si>
  <si>
    <t>Chaudière individuelle fioul installée à partir de 2001</t>
  </si>
  <si>
    <t>Chaudière individuelle gaz sur sol installée  avant 1989 et changement de brûleur</t>
  </si>
  <si>
    <t>Présence de veilleuse</t>
  </si>
  <si>
    <t>Présence d'un foyer ouvert</t>
  </si>
  <si>
    <t>Présence d'un insert ou d'un poêle à bois</t>
  </si>
  <si>
    <t>Mur</t>
  </si>
  <si>
    <t>Isolant</t>
  </si>
  <si>
    <t>Structure</t>
  </si>
  <si>
    <t>Epaisseur</t>
  </si>
  <si>
    <t xml:space="preserve">Brique </t>
  </si>
  <si>
    <t>Parpaing</t>
  </si>
  <si>
    <t>Pierre</t>
  </si>
  <si>
    <t>Béton</t>
  </si>
  <si>
    <t>Dressing</t>
  </si>
  <si>
    <t>Escalier</t>
  </si>
  <si>
    <t>Toit terrasse</t>
  </si>
  <si>
    <t>Type PLR</t>
  </si>
  <si>
    <t>Chambre 4</t>
  </si>
  <si>
    <t>Chambre 5</t>
  </si>
  <si>
    <t xml:space="preserve">Valeurs </t>
  </si>
  <si>
    <t>Volume</t>
  </si>
  <si>
    <t>Murs</t>
  </si>
  <si>
    <t>Rendez Vous du</t>
  </si>
  <si>
    <t>CODE DOSSIER</t>
  </si>
  <si>
    <t>Pleine</t>
  </si>
  <si>
    <t>Terre plein</t>
  </si>
  <si>
    <t>Vide sanitaire</t>
  </si>
  <si>
    <t>LNC2</t>
  </si>
  <si>
    <t>Plâtre</t>
  </si>
  <si>
    <t>SDO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</si>
</sst>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indexed="81"/>
      <name val="Bell MT"/>
      <family val="1"/>
    </font>
    <font>
      <sz val="12"/>
      <color indexed="81"/>
      <name val="Bell MT"/>
      <family val="1"/>
    </font>
    <font>
      <sz val="10"/>
      <color theme="1"/>
      <name val="Arial Unicode MS"/>
      <family val="2"/>
    </font>
    <font>
      <b/>
      <sz val="11"/>
      <color indexed="81"/>
      <name val="Bell MT"/>
      <family val="1"/>
    </font>
    <font>
      <sz val="8"/>
      <color rgb="FF000000"/>
      <name val="Tahoma"/>
      <family val="2"/>
    </font>
  </fonts>
  <fills count="1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/>
      <bottom style="thin">
        <color theme="4" tint="-0.24997711111789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/>
      <right/>
      <top/>
      <bottom style="thin">
        <color theme="3"/>
      </bottom>
      <diagonal/>
    </border>
    <border>
      <left style="thin">
        <color theme="3"/>
      </left>
      <right/>
      <top/>
      <bottom/>
      <diagonal/>
    </border>
    <border>
      <left/>
      <right style="thin">
        <color theme="3"/>
      </right>
      <top/>
      <bottom/>
      <diagonal/>
    </border>
    <border>
      <left/>
      <right/>
      <top style="thin">
        <color theme="3"/>
      </top>
      <bottom style="thin">
        <color theme="3"/>
      </bottom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/>
      <right style="thin">
        <color theme="3"/>
      </right>
      <top style="thin">
        <color theme="3"/>
      </top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 style="thin">
        <color theme="3"/>
      </right>
      <top/>
      <bottom style="thin">
        <color theme="3"/>
      </bottom>
      <diagonal/>
    </border>
  </borders>
  <cellStyleXfs count="1">
    <xf numFmtId="0" fontId="0" fillId="0" borderId="0"/>
  </cellStyleXfs>
  <cellXfs count="101"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center"/>
    </xf>
    <xf numFmtId="0" fontId="1" fillId="5" borderId="1" xfId="0" applyFont="1" applyFill="1" applyBorder="1"/>
    <xf numFmtId="0" fontId="0" fillId="0" borderId="0" xfId="0" applyFill="1"/>
    <xf numFmtId="0" fontId="0" fillId="0" borderId="0" xfId="0" applyFill="1" applyBorder="1"/>
    <xf numFmtId="0" fontId="1" fillId="3" borderId="7" xfId="0" applyFont="1" applyFill="1" applyBorder="1"/>
    <xf numFmtId="2" fontId="0" fillId="0" borderId="0" xfId="0" applyNumberFormat="1"/>
    <xf numFmtId="2" fontId="0" fillId="0" borderId="0" xfId="0" applyNumberFormat="1" applyAlignment="1">
      <alignment horizontal="left"/>
    </xf>
    <xf numFmtId="0" fontId="1" fillId="2" borderId="0" xfId="0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/>
    <xf numFmtId="0" fontId="1" fillId="3" borderId="1" xfId="0" applyNumberFormat="1" applyFont="1" applyFill="1" applyBorder="1"/>
    <xf numFmtId="0" fontId="1" fillId="3" borderId="8" xfId="0" applyNumberFormat="1" applyFont="1" applyFill="1" applyBorder="1"/>
    <xf numFmtId="0" fontId="1" fillId="3" borderId="9" xfId="0" applyNumberFormat="1" applyFont="1" applyFill="1" applyBorder="1"/>
    <xf numFmtId="0" fontId="1" fillId="3" borderId="2" xfId="0" applyNumberFormat="1" applyFont="1" applyFill="1" applyBorder="1"/>
    <xf numFmtId="0" fontId="1" fillId="3" borderId="3" xfId="0" applyNumberFormat="1" applyFont="1" applyFill="1" applyBorder="1"/>
    <xf numFmtId="0" fontId="1" fillId="0" borderId="0" xfId="0" applyFont="1" applyFill="1" applyAlignment="1">
      <alignment horizontal="center"/>
    </xf>
    <xf numFmtId="0" fontId="1" fillId="4" borderId="11" xfId="0" applyFont="1" applyFill="1" applyBorder="1" applyAlignment="1" applyProtection="1">
      <alignment horizontal="center"/>
      <protection locked="0"/>
    </xf>
    <xf numFmtId="2" fontId="0" fillId="9" borderId="11" xfId="0" applyNumberFormat="1" applyFont="1" applyFill="1" applyBorder="1" applyAlignment="1" applyProtection="1">
      <alignment horizontal="center"/>
      <protection locked="0"/>
    </xf>
    <xf numFmtId="2" fontId="1" fillId="9" borderId="11" xfId="0" applyNumberFormat="1" applyFont="1" applyFill="1" applyBorder="1" applyAlignment="1" applyProtection="1">
      <alignment horizontal="center"/>
    </xf>
    <xf numFmtId="2" fontId="0" fillId="6" borderId="11" xfId="0" applyNumberFormat="1" applyFont="1" applyFill="1" applyBorder="1" applyAlignment="1" applyProtection="1">
      <alignment horizontal="center"/>
      <protection locked="0"/>
    </xf>
    <xf numFmtId="2" fontId="1" fillId="6" borderId="11" xfId="0" applyNumberFormat="1" applyFont="1" applyFill="1" applyBorder="1" applyAlignment="1">
      <alignment horizontal="center"/>
    </xf>
    <xf numFmtId="2" fontId="0" fillId="10" borderId="11" xfId="0" applyNumberFormat="1" applyFont="1" applyFill="1" applyBorder="1" applyAlignment="1" applyProtection="1">
      <alignment horizontal="center"/>
      <protection locked="0"/>
    </xf>
    <xf numFmtId="2" fontId="1" fillId="7" borderId="11" xfId="0" applyNumberFormat="1" applyFont="1" applyFill="1" applyBorder="1" applyAlignment="1" applyProtection="1">
      <alignment horizontal="center"/>
      <protection locked="0"/>
    </xf>
    <xf numFmtId="2" fontId="0" fillId="11" borderId="11" xfId="0" applyNumberFormat="1" applyFont="1" applyFill="1" applyBorder="1" applyAlignment="1" applyProtection="1">
      <alignment horizontal="center"/>
      <protection locked="0"/>
    </xf>
    <xf numFmtId="2" fontId="1" fillId="11" borderId="11" xfId="0" applyNumberFormat="1" applyFont="1" applyFill="1" applyBorder="1" applyAlignment="1" applyProtection="1">
      <alignment horizontal="center"/>
      <protection locked="0"/>
    </xf>
    <xf numFmtId="2" fontId="0" fillId="8" borderId="11" xfId="0" applyNumberFormat="1" applyFont="1" applyFill="1" applyBorder="1" applyAlignment="1" applyProtection="1">
      <alignment horizontal="center"/>
      <protection locked="0"/>
    </xf>
    <xf numFmtId="2" fontId="1" fillId="8" borderId="11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0" fontId="1" fillId="0" borderId="0" xfId="0" applyFont="1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1" fillId="6" borderId="1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2" fontId="4" fillId="10" borderId="11" xfId="0" applyNumberFormat="1" applyFont="1" applyFill="1" applyBorder="1" applyAlignment="1" applyProtection="1">
      <alignment horizontal="center"/>
      <protection locked="0"/>
    </xf>
    <xf numFmtId="2" fontId="1" fillId="15" borderId="11" xfId="0" applyNumberFormat="1" applyFont="1" applyFill="1" applyBorder="1" applyAlignment="1">
      <alignment horizontal="center"/>
    </xf>
    <xf numFmtId="2" fontId="1" fillId="16" borderId="11" xfId="0" applyNumberFormat="1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0" xfId="0" applyFont="1" applyFill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1" fillId="0" borderId="10" xfId="0" applyFont="1" applyFill="1" applyBorder="1" applyAlignment="1" applyProtection="1">
      <alignment horizontal="center"/>
      <protection locked="0"/>
    </xf>
    <xf numFmtId="1" fontId="0" fillId="0" borderId="0" xfId="0" applyNumberFormat="1" applyAlignment="1">
      <alignment horizontal="center"/>
    </xf>
    <xf numFmtId="2" fontId="0" fillId="0" borderId="0" xfId="0" pivotButton="1" applyNumberFormat="1" applyAlignment="1">
      <alignment horizontal="center"/>
    </xf>
    <xf numFmtId="2" fontId="6" fillId="17" borderId="14" xfId="0" applyNumberFormat="1" applyFont="1" applyFill="1" applyBorder="1" applyAlignment="1">
      <alignment horizontal="center"/>
    </xf>
    <xf numFmtId="2" fontId="6" fillId="17" borderId="0" xfId="0" applyNumberFormat="1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5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0" xfId="0" applyNumberFormat="1" applyBorder="1"/>
    <xf numFmtId="2" fontId="1" fillId="0" borderId="15" xfId="0" applyNumberFormat="1" applyFont="1" applyBorder="1" applyAlignment="1">
      <alignment horizontal="center"/>
    </xf>
    <xf numFmtId="0" fontId="0" fillId="6" borderId="11" xfId="0" applyFill="1" applyBorder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0" fontId="0" fillId="0" borderId="0" xfId="0" applyProtection="1"/>
    <xf numFmtId="0" fontId="1" fillId="18" borderId="0" xfId="0" applyFont="1" applyFill="1" applyAlignment="1" applyProtection="1">
      <alignment horizontal="center"/>
      <protection locked="0"/>
    </xf>
    <xf numFmtId="14" fontId="1" fillId="18" borderId="0" xfId="0" applyNumberFormat="1" applyFont="1" applyFill="1" applyAlignment="1" applyProtection="1">
      <alignment horizontal="center"/>
      <protection locked="0"/>
    </xf>
    <xf numFmtId="2" fontId="0" fillId="10" borderId="11" xfId="0" applyNumberFormat="1" applyFill="1" applyBorder="1" applyAlignment="1" applyProtection="1">
      <alignment horizontal="center"/>
      <protection locked="0"/>
    </xf>
    <xf numFmtId="0" fontId="11" fillId="0" borderId="0" xfId="0" applyFont="1"/>
    <xf numFmtId="22" fontId="1" fillId="5" borderId="1" xfId="0" applyNumberFormat="1" applyFont="1" applyFill="1" applyBorder="1" applyProtection="1">
      <protection locked="0"/>
    </xf>
    <xf numFmtId="2" fontId="1" fillId="8" borderId="11" xfId="0" applyNumberFormat="1" applyFont="1" applyFill="1" applyBorder="1" applyAlignment="1" applyProtection="1">
      <alignment horizontal="center"/>
    </xf>
    <xf numFmtId="0" fontId="1" fillId="14" borderId="17" xfId="0" applyFont="1" applyFill="1" applyBorder="1" applyAlignment="1">
      <alignment horizontal="center"/>
    </xf>
    <xf numFmtId="0" fontId="1" fillId="14" borderId="16" xfId="0" applyFont="1" applyFill="1" applyBorder="1" applyAlignment="1">
      <alignment horizontal="center"/>
    </xf>
    <xf numFmtId="0" fontId="1" fillId="13" borderId="15" xfId="0" applyFont="1" applyFill="1" applyBorder="1" applyAlignment="1">
      <alignment horizontal="center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6" borderId="1" xfId="0" applyFont="1" applyFill="1" applyBorder="1" applyAlignment="1" applyProtection="1">
      <alignment horizontal="center"/>
      <protection locked="0"/>
    </xf>
    <xf numFmtId="0" fontId="1" fillId="18" borderId="0" xfId="0" applyNumberFormat="1" applyFont="1" applyFill="1" applyAlignment="1" applyProtection="1">
      <alignment horizontal="center"/>
      <protection locked="0"/>
    </xf>
    <xf numFmtId="0" fontId="1" fillId="6" borderId="1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left"/>
      <protection locked="0"/>
    </xf>
    <xf numFmtId="0" fontId="1" fillId="3" borderId="2" xfId="0" applyFont="1" applyFill="1" applyBorder="1" applyAlignment="1" applyProtection="1">
      <alignment horizontal="left"/>
      <protection locked="0"/>
    </xf>
    <xf numFmtId="0" fontId="1" fillId="3" borderId="3" xfId="0" applyFont="1" applyFill="1" applyBorder="1" applyAlignment="1" applyProtection="1">
      <alignment horizontal="left"/>
      <protection locked="0"/>
    </xf>
    <xf numFmtId="0" fontId="1" fillId="3" borderId="4" xfId="0" applyFont="1" applyFill="1" applyBorder="1" applyAlignment="1" applyProtection="1">
      <alignment horizontal="left"/>
      <protection locked="0"/>
    </xf>
    <xf numFmtId="0" fontId="1" fillId="3" borderId="5" xfId="0" applyFont="1" applyFill="1" applyBorder="1" applyAlignment="1" applyProtection="1">
      <alignment horizontal="left"/>
      <protection locked="0"/>
    </xf>
    <xf numFmtId="0" fontId="1" fillId="3" borderId="6" xfId="0" applyFont="1" applyFill="1" applyBorder="1" applyAlignment="1" applyProtection="1">
      <alignment horizontal="left"/>
      <protection locked="0"/>
    </xf>
    <xf numFmtId="0" fontId="5" fillId="0" borderId="0" xfId="0" applyFont="1" applyAlignment="1" applyProtection="1">
      <alignment horizontal="center"/>
    </xf>
    <xf numFmtId="0" fontId="1" fillId="3" borderId="7" xfId="0" applyFont="1" applyFill="1" applyBorder="1" applyAlignment="1" applyProtection="1">
      <alignment horizontal="left"/>
      <protection locked="0"/>
    </xf>
    <xf numFmtId="0" fontId="1" fillId="3" borderId="8" xfId="0" applyFont="1" applyFill="1" applyBorder="1" applyAlignment="1" applyProtection="1">
      <alignment horizontal="left"/>
      <protection locked="0"/>
    </xf>
    <xf numFmtId="0" fontId="1" fillId="3" borderId="9" xfId="0" applyFont="1" applyFill="1" applyBorder="1" applyAlignment="1" applyProtection="1">
      <alignment horizontal="left"/>
      <protection locked="0"/>
    </xf>
    <xf numFmtId="0" fontId="1" fillId="6" borderId="1" xfId="0" applyFont="1" applyFill="1" applyBorder="1" applyAlignment="1" applyProtection="1">
      <alignment horizontal="center"/>
      <protection locked="0"/>
    </xf>
    <xf numFmtId="0" fontId="1" fillId="6" borderId="2" xfId="0" applyFont="1" applyFill="1" applyBorder="1" applyAlignment="1" applyProtection="1">
      <alignment horizontal="center"/>
      <protection locked="0"/>
    </xf>
    <xf numFmtId="0" fontId="1" fillId="6" borderId="3" xfId="0" applyFont="1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1" fillId="12" borderId="15" xfId="0" applyFont="1" applyFill="1" applyBorder="1" applyAlignment="1">
      <alignment horizontal="center"/>
    </xf>
    <xf numFmtId="0" fontId="1" fillId="14" borderId="23" xfId="0" applyFont="1" applyFill="1" applyBorder="1" applyAlignment="1">
      <alignment horizontal="center"/>
    </xf>
    <xf numFmtId="0" fontId="1" fillId="14" borderId="25" xfId="0" applyFont="1" applyFill="1" applyBorder="1" applyAlignment="1">
      <alignment horizontal="center"/>
    </xf>
    <xf numFmtId="0" fontId="1" fillId="14" borderId="20" xfId="0" applyFont="1" applyFill="1" applyBorder="1" applyAlignment="1">
      <alignment horizontal="center"/>
    </xf>
    <xf numFmtId="0" fontId="1" fillId="14" borderId="0" xfId="0" applyFont="1" applyFill="1" applyBorder="1" applyAlignment="1">
      <alignment horizontal="center"/>
    </xf>
    <xf numFmtId="0" fontId="1" fillId="14" borderId="21" xfId="0" applyFont="1" applyFill="1" applyBorder="1" applyAlignment="1">
      <alignment horizontal="center"/>
    </xf>
    <xf numFmtId="0" fontId="1" fillId="14" borderId="26" xfId="0" applyFont="1" applyFill="1" applyBorder="1" applyAlignment="1">
      <alignment horizontal="center"/>
    </xf>
    <xf numFmtId="0" fontId="1" fillId="14" borderId="19" xfId="0" applyFont="1" applyFill="1" applyBorder="1" applyAlignment="1">
      <alignment horizontal="center"/>
    </xf>
    <xf numFmtId="0" fontId="1" fillId="14" borderId="27" xfId="0" applyFont="1" applyFill="1" applyBorder="1" applyAlignment="1">
      <alignment horizontal="center"/>
    </xf>
    <xf numFmtId="0" fontId="1" fillId="12" borderId="22" xfId="0" applyFont="1" applyFill="1" applyBorder="1" applyAlignment="1">
      <alignment horizontal="center"/>
    </xf>
    <xf numFmtId="0" fontId="1" fillId="12" borderId="18" xfId="0" applyFont="1" applyFill="1" applyBorder="1" applyAlignment="1">
      <alignment horizontal="center"/>
    </xf>
    <xf numFmtId="0" fontId="1" fillId="14" borderId="24" xfId="0" applyFont="1" applyFill="1" applyBorder="1" applyAlignment="1">
      <alignment horizontal="center"/>
    </xf>
    <xf numFmtId="2" fontId="6" fillId="17" borderId="0" xfId="0" applyNumberFormat="1" applyFont="1" applyFill="1" applyBorder="1" applyAlignment="1">
      <alignment horizontal="center"/>
    </xf>
    <xf numFmtId="2" fontId="6" fillId="17" borderId="19" xfId="0" applyNumberFormat="1" applyFont="1" applyFill="1" applyBorder="1" applyAlignment="1">
      <alignment horizontal="center"/>
    </xf>
  </cellXfs>
  <cellStyles count="1">
    <cellStyle name="Normal" xfId="0" builtinId="0"/>
  </cellStyles>
  <dxfs count="47">
    <dxf>
      <font>
        <strike val="0"/>
        <color auto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strike val="0"/>
        <color auto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strike val="0"/>
        <color auto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strike val="0"/>
        <color auto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  <color auto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4"/>
      </font>
      <fill>
        <patternFill>
          <bgColor rgb="FFFF0000"/>
        </patternFill>
      </fill>
    </dxf>
    <dxf>
      <font>
        <color auto="1"/>
      </font>
    </dxf>
    <dxf>
      <font>
        <color auto="1"/>
      </font>
      <fill>
        <patternFill>
          <bgColor rgb="FFFF0000"/>
        </patternFill>
      </fill>
    </dxf>
    <dxf>
      <font>
        <strike val="0"/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alignment horizontal="center" readingOrder="0"/>
    </dxf>
    <dxf>
      <numFmt numFmtId="2" formatCode="0.00"/>
    </dxf>
    <dxf>
      <alignment horizontal="center" readingOrder="0"/>
    </dxf>
    <dxf>
      <numFmt numFmtId="2" formatCode="0.00"/>
    </dxf>
    <dxf>
      <alignment horizontal="center" readingOrder="0"/>
    </dxf>
    <dxf>
      <numFmt numFmtId="2" formatCode="0.00"/>
    </dxf>
    <dxf>
      <alignment horizontal="center" readingOrder="0"/>
    </dxf>
    <dxf>
      <numFmt numFmtId="2" formatCode="0.00"/>
    </dxf>
    <dxf>
      <alignment horizontal="center" readingOrder="0"/>
    </dxf>
    <dxf>
      <numFmt numFmtId="2" formatCode="0.00"/>
    </dxf>
    <dxf>
      <fill>
        <patternFill>
          <fgColor theme="5"/>
          <bgColor theme="5"/>
        </patternFill>
      </fill>
    </dxf>
    <dxf>
      <font>
        <color auto="1"/>
      </font>
      <fill>
        <patternFill>
          <fgColor theme="5"/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2" defaultTableStyle="TableStyleMedium9" defaultPivotStyle="PivotStyleLight16">
    <tableStyle name="Style de tableau croisé dynamique 1" table="0" count="0"/>
    <tableStyle name="Style de tableau croisé dynamique 2" table="0" count="4">
      <tableStyleElement type="totalRow" dxfId="46"/>
      <tableStyleElement type="lastColumn" dxfId="45"/>
      <tableStyleElement type="pageFieldLabels" dxfId="44"/>
      <tableStyleElement type="pageFieldValues" dxfId="43"/>
    </tableStyle>
  </tableStyles>
  <colors>
    <mruColors>
      <color rgb="FFFFFF99"/>
      <color rgb="FFE5AA54"/>
      <color rgb="FF99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4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123264</xdr:colOff>
      <xdr:row>10</xdr:row>
      <xdr:rowOff>44826</xdr:rowOff>
    </xdr:from>
    <xdr:to>
      <xdr:col>7</xdr:col>
      <xdr:colOff>515472</xdr:colOff>
      <xdr:row>11</xdr:row>
      <xdr:rowOff>123266</xdr:rowOff>
    </xdr:to>
    <xdr:sp macro="[0]!Surf_Hab_pour_PLR" textlink="">
      <xdr:nvSpPr>
        <xdr:cNvPr id="2" name="Rectangle à coins arrondis 1"/>
        <xdr:cNvSpPr/>
      </xdr:nvSpPr>
      <xdr:spPr>
        <a:xfrm>
          <a:off x="3753970" y="1378326"/>
          <a:ext cx="1591237" cy="268940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Surf</a:t>
          </a:r>
          <a:r>
            <a:rPr lang="fr-FR" sz="1100"/>
            <a:t> </a:t>
          </a:r>
          <a:r>
            <a:rPr lang="fr-FR" sz="11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Hab pour PLR</a:t>
          </a:r>
        </a:p>
      </xdr:txBody>
    </xdr:sp>
    <xdr:clientData/>
  </xdr:twoCellAnchor>
  <xdr:twoCellAnchor>
    <xdr:from>
      <xdr:col>9</xdr:col>
      <xdr:colOff>67235</xdr:colOff>
      <xdr:row>10</xdr:row>
      <xdr:rowOff>44823</xdr:rowOff>
    </xdr:from>
    <xdr:to>
      <xdr:col>12</xdr:col>
      <xdr:colOff>78441</xdr:colOff>
      <xdr:row>11</xdr:row>
      <xdr:rowOff>123265</xdr:rowOff>
    </xdr:to>
    <xdr:sp macro="[0]!Surf_Hab_pour_PLD" textlink="">
      <xdr:nvSpPr>
        <xdr:cNvPr id="3" name="Rectangle à coins arrondis 2"/>
        <xdr:cNvSpPr/>
      </xdr:nvSpPr>
      <xdr:spPr>
        <a:xfrm>
          <a:off x="6477000" y="1378323"/>
          <a:ext cx="1636059" cy="268942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Surf Hab pour PLD</a:t>
          </a:r>
        </a:p>
      </xdr:txBody>
    </xdr:sp>
    <xdr:clientData/>
  </xdr:twoCellAnchor>
  <xdr:twoCellAnchor>
    <xdr:from>
      <xdr:col>13</xdr:col>
      <xdr:colOff>134471</xdr:colOff>
      <xdr:row>10</xdr:row>
      <xdr:rowOff>89648</xdr:rowOff>
    </xdr:from>
    <xdr:to>
      <xdr:col>13</xdr:col>
      <xdr:colOff>526676</xdr:colOff>
      <xdr:row>11</xdr:row>
      <xdr:rowOff>156882</xdr:rowOff>
    </xdr:to>
    <xdr:sp macro="[0]!Largeur" textlink="">
      <xdr:nvSpPr>
        <xdr:cNvPr id="5" name="Rectangle à coins arrondis 4"/>
        <xdr:cNvSpPr/>
      </xdr:nvSpPr>
      <xdr:spPr>
        <a:xfrm>
          <a:off x="9087971" y="1423148"/>
          <a:ext cx="392205" cy="257734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l</a:t>
          </a:r>
        </a:p>
      </xdr:txBody>
    </xdr:sp>
    <xdr:clientData/>
  </xdr:twoCellAnchor>
  <xdr:twoCellAnchor>
    <xdr:from>
      <xdr:col>14</xdr:col>
      <xdr:colOff>33618</xdr:colOff>
      <xdr:row>10</xdr:row>
      <xdr:rowOff>89648</xdr:rowOff>
    </xdr:from>
    <xdr:to>
      <xdr:col>14</xdr:col>
      <xdr:colOff>472889</xdr:colOff>
      <xdr:row>11</xdr:row>
      <xdr:rowOff>145675</xdr:rowOff>
    </xdr:to>
    <xdr:sp macro="[0]!HSP" textlink="">
      <xdr:nvSpPr>
        <xdr:cNvPr id="6" name="Rectangle à coins arrondis 5"/>
        <xdr:cNvSpPr/>
      </xdr:nvSpPr>
      <xdr:spPr>
        <a:xfrm>
          <a:off x="9569824" y="1423148"/>
          <a:ext cx="439271" cy="246527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HSP</a:t>
          </a:r>
        </a:p>
      </xdr:txBody>
    </xdr:sp>
    <xdr:clientData/>
  </xdr:twoCellAnchor>
  <xdr:twoCellAnchor>
    <xdr:from>
      <xdr:col>18</xdr:col>
      <xdr:colOff>268941</xdr:colOff>
      <xdr:row>10</xdr:row>
      <xdr:rowOff>22414</xdr:rowOff>
    </xdr:from>
    <xdr:to>
      <xdr:col>20</xdr:col>
      <xdr:colOff>437029</xdr:colOff>
      <xdr:row>11</xdr:row>
      <xdr:rowOff>67236</xdr:rowOff>
    </xdr:to>
    <xdr:sp macro="[0]!Même_menuis" textlink="">
      <xdr:nvSpPr>
        <xdr:cNvPr id="10" name="Rectangle à coins arrondis 9"/>
        <xdr:cNvSpPr/>
      </xdr:nvSpPr>
      <xdr:spPr>
        <a:xfrm>
          <a:off x="11396382" y="784414"/>
          <a:ext cx="1703294" cy="235322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Même</a:t>
          </a:r>
          <a:r>
            <a:rPr lang="fr-FR" sz="1100" b="1" baseline="0">
              <a:solidFill>
                <a:sysClr val="windowText" lastClr="000000"/>
              </a:solidFill>
            </a:rPr>
            <a:t> Menuis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89647</xdr:colOff>
      <xdr:row>10</xdr:row>
      <xdr:rowOff>33617</xdr:rowOff>
    </xdr:from>
    <xdr:to>
      <xdr:col>25</xdr:col>
      <xdr:colOff>168090</xdr:colOff>
      <xdr:row>11</xdr:row>
      <xdr:rowOff>123264</xdr:rowOff>
    </xdr:to>
    <xdr:sp macro="[0]!Même_caract_menuis" textlink="">
      <xdr:nvSpPr>
        <xdr:cNvPr id="14" name="Rectangle à coins arrondis 13"/>
        <xdr:cNvSpPr/>
      </xdr:nvSpPr>
      <xdr:spPr>
        <a:xfrm>
          <a:off x="13962529" y="1367117"/>
          <a:ext cx="3059208" cy="280147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Mêmes caractéristiques</a:t>
          </a:r>
        </a:p>
      </xdr:txBody>
    </xdr:sp>
    <xdr:clientData/>
  </xdr:twoCellAnchor>
  <xdr:twoCellAnchor>
    <xdr:from>
      <xdr:col>15</xdr:col>
      <xdr:colOff>134471</xdr:colOff>
      <xdr:row>10</xdr:row>
      <xdr:rowOff>56030</xdr:rowOff>
    </xdr:from>
    <xdr:to>
      <xdr:col>16</xdr:col>
      <xdr:colOff>649942</xdr:colOff>
      <xdr:row>11</xdr:row>
      <xdr:rowOff>123265</xdr:rowOff>
    </xdr:to>
    <xdr:sp macro="[0]!Ajout_ligne_mur" textlink="" fLocksText="0">
      <xdr:nvSpPr>
        <xdr:cNvPr id="16" name="Rectangle à coins arrondis 15"/>
        <xdr:cNvSpPr/>
      </xdr:nvSpPr>
      <xdr:spPr>
        <a:xfrm>
          <a:off x="10275795" y="1389530"/>
          <a:ext cx="1098176" cy="257735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Ajout mur</a:t>
          </a:r>
        </a:p>
      </xdr:txBody>
    </xdr:sp>
    <xdr:clientData fLocksWithSheet="0"/>
  </xdr:twoCellAnchor>
  <xdr:twoCellAnchor>
    <xdr:from>
      <xdr:col>0</xdr:col>
      <xdr:colOff>41461</xdr:colOff>
      <xdr:row>10</xdr:row>
      <xdr:rowOff>66114</xdr:rowOff>
    </xdr:from>
    <xdr:to>
      <xdr:col>0</xdr:col>
      <xdr:colOff>1251696</xdr:colOff>
      <xdr:row>11</xdr:row>
      <xdr:rowOff>133349</xdr:rowOff>
    </xdr:to>
    <xdr:sp macro="[0]!Ajout_ligne" textlink="" fLocksText="0">
      <xdr:nvSpPr>
        <xdr:cNvPr id="17" name="Rectangle à coins arrondis 16"/>
        <xdr:cNvSpPr/>
      </xdr:nvSpPr>
      <xdr:spPr>
        <a:xfrm>
          <a:off x="41461" y="1590114"/>
          <a:ext cx="1210235" cy="257735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Ajout ligne</a:t>
          </a:r>
        </a:p>
      </xdr:txBody>
    </xdr:sp>
    <xdr:clientData fLocksWithSheet="0"/>
  </xdr:twoCellAnchor>
  <xdr:twoCellAnchor>
    <xdr:from>
      <xdr:col>13</xdr:col>
      <xdr:colOff>123267</xdr:colOff>
      <xdr:row>7</xdr:row>
      <xdr:rowOff>134471</xdr:rowOff>
    </xdr:from>
    <xdr:to>
      <xdr:col>13</xdr:col>
      <xdr:colOff>515473</xdr:colOff>
      <xdr:row>9</xdr:row>
      <xdr:rowOff>33616</xdr:rowOff>
    </xdr:to>
    <xdr:sp macro="[0]!Longueur" textlink="">
      <xdr:nvSpPr>
        <xdr:cNvPr id="26" name="Rectangle à coins arrondis 25"/>
        <xdr:cNvSpPr/>
      </xdr:nvSpPr>
      <xdr:spPr>
        <a:xfrm>
          <a:off x="9087973" y="1467971"/>
          <a:ext cx="392206" cy="280145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L</a:t>
          </a:r>
        </a:p>
      </xdr:txBody>
    </xdr:sp>
    <xdr:clientData/>
  </xdr:twoCellAnchor>
  <xdr:twoCellAnchor>
    <xdr:from>
      <xdr:col>14</xdr:col>
      <xdr:colOff>44821</xdr:colOff>
      <xdr:row>7</xdr:row>
      <xdr:rowOff>134471</xdr:rowOff>
    </xdr:from>
    <xdr:to>
      <xdr:col>14</xdr:col>
      <xdr:colOff>456639</xdr:colOff>
      <xdr:row>9</xdr:row>
      <xdr:rowOff>22413</xdr:rowOff>
    </xdr:to>
    <xdr:sp macro="[0]!HSP_1" textlink="">
      <xdr:nvSpPr>
        <xdr:cNvPr id="27" name="Rectangle à coins arrondis 26"/>
        <xdr:cNvSpPr/>
      </xdr:nvSpPr>
      <xdr:spPr>
        <a:xfrm>
          <a:off x="9726703" y="1467971"/>
          <a:ext cx="411818" cy="268942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18</xdr:col>
      <xdr:colOff>22411</xdr:colOff>
      <xdr:row>7</xdr:row>
      <xdr:rowOff>56030</xdr:rowOff>
    </xdr:from>
    <xdr:to>
      <xdr:col>21</xdr:col>
      <xdr:colOff>1</xdr:colOff>
      <xdr:row>8</xdr:row>
      <xdr:rowOff>145677</xdr:rowOff>
    </xdr:to>
    <xdr:sp macro="[0]!même_dimensions" textlink="">
      <xdr:nvSpPr>
        <xdr:cNvPr id="28" name="Rectangle à coins arrondis 27"/>
        <xdr:cNvSpPr/>
      </xdr:nvSpPr>
      <xdr:spPr>
        <a:xfrm>
          <a:off x="12057529" y="1389530"/>
          <a:ext cx="1938619" cy="280147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Mêmes dimensions</a:t>
          </a:r>
        </a:p>
      </xdr:txBody>
    </xdr:sp>
    <xdr:clientData/>
  </xdr:twoCellAnchor>
  <xdr:twoCellAnchor>
    <xdr:from>
      <xdr:col>21</xdr:col>
      <xdr:colOff>493060</xdr:colOff>
      <xdr:row>7</xdr:row>
      <xdr:rowOff>67234</xdr:rowOff>
    </xdr:from>
    <xdr:to>
      <xdr:col>24</xdr:col>
      <xdr:colOff>683559</xdr:colOff>
      <xdr:row>8</xdr:row>
      <xdr:rowOff>156881</xdr:rowOff>
    </xdr:to>
    <xdr:sp macro="[0]!Ajout_ligne_menuis" textlink="" fLocksText="0">
      <xdr:nvSpPr>
        <xdr:cNvPr id="29" name="Rectangle à coins arrondis 28"/>
        <xdr:cNvSpPr/>
      </xdr:nvSpPr>
      <xdr:spPr>
        <a:xfrm>
          <a:off x="14489207" y="1400734"/>
          <a:ext cx="2218764" cy="280147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Ajout menuiserie</a:t>
          </a:r>
        </a:p>
      </xdr:txBody>
    </xdr:sp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116418</xdr:colOff>
      <xdr:row>0</xdr:row>
      <xdr:rowOff>137583</xdr:rowOff>
    </xdr:from>
    <xdr:to>
      <xdr:col>7</xdr:col>
      <xdr:colOff>1090083</xdr:colOff>
      <xdr:row>2</xdr:row>
      <xdr:rowOff>63500</xdr:rowOff>
    </xdr:to>
    <xdr:sp macro="[0]!supprime_les_vides_actualise" textlink="">
      <xdr:nvSpPr>
        <xdr:cNvPr id="2" name="Rectangle 1"/>
        <xdr:cNvSpPr/>
      </xdr:nvSpPr>
      <xdr:spPr>
        <a:xfrm>
          <a:off x="6170085" y="137583"/>
          <a:ext cx="973665" cy="306917"/>
        </a:xfrm>
        <a:prstGeom prst="rect">
          <a:avLst/>
        </a:prstGeom>
        <a:solidFill>
          <a:schemeClr val="accent6"/>
        </a:solidFill>
        <a:ln>
          <a:solidFill>
            <a:schemeClr val="accent6">
              <a:lumMod val="75000"/>
            </a:schemeClr>
          </a:solidFill>
        </a:ln>
        <a:effectLst>
          <a:glow rad="101600">
            <a:schemeClr val="accent6">
              <a:lumMod val="50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Actualiser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andard" refreshedDate="40812.607552430556" createdVersion="3" refreshedVersion="4" minRefreshableVersion="3" recordCount="2">
  <cacheSource type="worksheet">
    <worksheetSource ref="L14:R16" sheet="Métré"/>
  </cacheSource>
  <cacheFields count="7">
    <cacheField name="Surf PLD" numFmtId="0">
      <sharedItems containsNonDate="0" containsString="0" containsBlank="1"/>
    </cacheField>
    <cacheField name="Orient PLD" numFmtId="0">
      <sharedItems containsNonDate="0" containsString="0" containsBlank="1"/>
    </cacheField>
    <cacheField name="L" numFmtId="0">
      <sharedItems containsNonDate="0" containsString="0" containsBlank="1"/>
    </cacheField>
    <cacheField name="H" numFmtId="0">
      <sharedItems containsNonDate="0" containsString="0" containsBlank="1"/>
    </cacheField>
    <cacheField name="Surf Murs" numFmtId="0">
      <sharedItems containsNonDate="0" containsString="0" containsBlank="1"/>
    </cacheField>
    <cacheField name="OrientMurs" numFmtId="0">
      <sharedItems containsNonDate="0" containsBlank="1" count="6">
        <m/>
        <s v="Ouest" u="1"/>
        <s v="Nord" u="1"/>
        <s v="Est" u="1"/>
        <s v="LNC" u="1"/>
        <s v="Sud" u="1"/>
      </sharedItems>
    </cacheField>
    <cacheField name="Code Mur" numFmtId="0">
      <sharedItems containsNonDate="0" containsBlank="1" count="5">
        <m/>
        <s v="Mur 01" u="1"/>
        <s v="Mur 02" u="1"/>
        <s v="mur 03" u="1"/>
        <s v="Mur 04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tandard" refreshedDate="40812.607552777779" createdVersion="3" refreshedVersion="4" minRefreshableVersion="3" recordCount="2">
  <cacheSource type="worksheet">
    <worksheetSource ref="S14:Z16" sheet="Métré"/>
  </cacheSource>
  <cacheFields count="8">
    <cacheField name="L" numFmtId="0">
      <sharedItems containsNonDate="0" containsString="0" containsBlank="1"/>
    </cacheField>
    <cacheField name="l2" numFmtId="0">
      <sharedItems containsNonDate="0" containsString="0" containsBlank="1"/>
    </cacheField>
    <cacheField name="Surf Menuis" numFmtId="0">
      <sharedItems containsNonDate="0" containsString="0" containsBlank="1"/>
    </cacheField>
    <cacheField name="Orient Menuis" numFmtId="0">
      <sharedItems containsNonDate="0" containsBlank="1" count="5">
        <m/>
        <s v="Ouest" u="1"/>
        <s v="Nord" u="1"/>
        <s v="Est" u="1"/>
        <s v="Lnc" u="1"/>
      </sharedItems>
    </cacheField>
    <cacheField name="Type" numFmtId="0">
      <sharedItems containsNonDate="0" containsBlank="1" count="5">
        <m/>
        <s v="P. Fen" u="1"/>
        <s v="Porte" u="1"/>
        <s v="Fen" u="1"/>
        <s v="Baie coul." u="1"/>
      </sharedItems>
    </cacheField>
    <cacheField name="Mat." numFmtId="0">
      <sharedItems containsNonDate="0" containsBlank="1" count="4">
        <m/>
        <s v="PVC" u="1"/>
        <s v="BOIS" u="1"/>
        <s v="ALU" u="1"/>
      </sharedItems>
    </cacheField>
    <cacheField name="Ep_verre" numFmtId="0">
      <sharedItems containsNonDate="0" containsBlank="1" count="5">
        <m/>
        <s v="Triple" u="1"/>
        <s v="Double 4/6/4" u="1"/>
        <s v="Double 4/16/4" u="1"/>
        <s v="Simple " u="1"/>
      </sharedItems>
    </cacheField>
    <cacheField name="VR" numFmtId="0">
      <sharedItems containsNonDate="0" containsBlank="1" count="3">
        <m/>
        <s v="Volet" u="1"/>
        <s v="Sans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standard" refreshedDate="40812.607553125003" createdVersion="3" refreshedVersion="4" minRefreshableVersion="3" recordCount="2">
  <cacheSource type="worksheet">
    <worksheetSource ref="A14:I16" sheet="Métré"/>
  </cacheSource>
  <cacheFields count="9">
    <cacheField name="Pièce " numFmtId="0">
      <sharedItems containsNonDate="0" containsBlank="1" count="21">
        <m/>
        <s v="Hall" u="1"/>
        <s v="Chambre 1" u="1"/>
        <s v="Chambre 4" u="1"/>
        <s v="Chambre Rdc" u="1"/>
        <s v="Pièce princ. Rdc" u="1"/>
        <s v="Salon" u="1"/>
        <s v="Bureau" u="1"/>
        <s v="WC/Salle d'eau" u="1"/>
        <s v="SDB" u="1"/>
        <s v="Chambre 3" u="1"/>
        <s v="Cuisine" u="1"/>
        <s v="Séjour" u="1"/>
        <s v="Palier " u="1"/>
        <s v="Cinema" u="1"/>
        <s v="Buanderie" u="1"/>
        <s v="wc" u="1"/>
        <s v="Chambre 2" u="1"/>
        <s v="Entrée" u="1"/>
        <s v="Dressing" u="1"/>
        <s v="Séjour/Cuisine" u="1"/>
      </sharedItems>
    </cacheField>
    <cacheField name="HSP" numFmtId="0">
      <sharedItems containsNonDate="0" containsString="0" containsBlank="1"/>
    </cacheField>
    <cacheField name="L" numFmtId="0">
      <sharedItems containsNonDate="0" containsString="0" containsBlank="1"/>
    </cacheField>
    <cacheField name="l2" numFmtId="0">
      <sharedItems containsNonDate="0" containsString="0" containsBlank="1"/>
    </cacheField>
    <cacheField name="Surf Hab" numFmtId="0">
      <sharedItems containsNonDate="0" containsString="0" containsBlank="1"/>
    </cacheField>
    <cacheField name="L3" numFmtId="0">
      <sharedItems containsNonDate="0" containsString="0" containsBlank="1"/>
    </cacheField>
    <cacheField name="l4" numFmtId="0">
      <sharedItems containsNonDate="0" containsString="0" containsBlank="1"/>
    </cacheField>
    <cacheField name="Surf PLR" numFmtId="0">
      <sharedItems containsNonDate="0" containsString="0" containsBlank="1"/>
    </cacheField>
    <cacheField name="Type PLR" numFmtId="0">
      <sharedItems containsNonDate="0" containsBlank="1" count="3">
        <m/>
        <s v="Sur LNC" u="1"/>
        <s v="Sur terre plein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standard" refreshedDate="40812.607553703703" createdVersion="3" refreshedVersion="4" minRefreshableVersion="3" recordCount="2">
  <cacheSource type="worksheet">
    <worksheetSource ref="L14:M16" sheet="Métré"/>
  </cacheSource>
  <cacheFields count="2">
    <cacheField name="Surf PLD" numFmtId="0">
      <sharedItems containsNonDate="0" containsString="0" containsBlank="1"/>
    </cacheField>
    <cacheField name="Orient PLD" numFmtId="0">
      <sharedItems containsNonDate="0" containsBlank="1" count="6">
        <m/>
        <s v="Rampants Ouest" u="1"/>
        <s v="Rampants Sud" u="1"/>
        <s v="Rampants Est" u="1"/>
        <s v="Rampants Nord" u="1"/>
        <s v="Combles 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m/>
    <m/>
    <m/>
    <m/>
    <m/>
    <x v="0"/>
    <x v="0"/>
  </r>
  <r>
    <m/>
    <m/>
    <m/>
    <m/>
    <m/>
    <x v="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">
  <r>
    <m/>
    <m/>
    <m/>
    <x v="0"/>
    <x v="0"/>
    <x v="0"/>
    <x v="0"/>
    <x v="0"/>
  </r>
  <r>
    <m/>
    <m/>
    <m/>
    <x v="0"/>
    <x v="0"/>
    <x v="0"/>
    <x v="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2">
  <r>
    <x v="0"/>
    <m/>
    <m/>
    <m/>
    <m/>
    <m/>
    <m/>
    <m/>
    <x v="0"/>
  </r>
  <r>
    <x v="0"/>
    <m/>
    <m/>
    <m/>
    <m/>
    <m/>
    <m/>
    <m/>
    <x v="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2">
  <r>
    <m/>
    <x v="0"/>
  </r>
  <r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4" cacheId="3" applyNumberFormats="0" applyBorderFormats="0" applyFontFormats="0" applyPatternFormats="0" applyAlignmentFormats="0" applyWidthHeightFormats="1" dataCaption="Valeurs" updatedVersion="4" minRefreshableVersion="3" showCalcMbrs="0" itemPrintTitles="1" createdVersion="3" indent="0" compact="0" outline="1" outlineData="1" compactData="0">
  <location ref="H4:I5" firstHeaderRow="1" firstDataRow="1" firstDataCol="1"/>
  <pivotFields count="2">
    <pivotField dataField="1" compact="0" showAll="0"/>
    <pivotField axis="axisRow" compact="0" showAll="0">
      <items count="7">
        <item h="1" x="0"/>
        <item m="1" x="4"/>
        <item m="1" x="5"/>
        <item m="1" x="1"/>
        <item m="1" x="2"/>
        <item m="1" x="3"/>
        <item t="default"/>
      </items>
    </pivotField>
  </pivotFields>
  <rowFields count="1">
    <field x="1"/>
  </rowFields>
  <rowItems count="1">
    <i t="grand">
      <x/>
    </i>
  </rowItems>
  <colItems count="1">
    <i/>
  </colItems>
  <dataFields count="1">
    <dataField name="Somme de Surf PLD" fld="0" baseField="0" baseItem="0"/>
  </dataFields>
  <formats count="2">
    <format dxfId="34">
      <pivotArea type="all" dataOnly="0" outline="0" fieldPosition="0"/>
    </format>
    <format dxfId="33">
      <pivotArea type="all" dataOnly="0" outline="0" fieldPosition="0"/>
    </format>
  </formats>
  <pivotTableStyleInfo name="PivotStyleMedium2" showRowHeaders="1" showColHeaders="1" showRowStripes="1" showColStripes="1" showLastColumn="1"/>
</pivotTableDefinition>
</file>

<file path=xl/pivotTables/pivotTable2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Valeurs" updatedVersion="4" minRefreshableVersion="3" showCalcMbrs="0" itemPrintTitles="1" createdVersion="3" indent="0" compact="0" compactData="0" multipleFieldFilters="0">
  <location ref="B4:D6" firstHeaderRow="1" firstDataRow="2" firstDataCol="1"/>
  <pivotFields count="9">
    <pivotField axis="axisRow" compact="0" outline="0" showAll="0">
      <items count="22">
        <item h="1" x="0"/>
        <item m="1" x="12"/>
        <item m="1" x="11"/>
        <item m="1" x="8"/>
        <item m="1" x="6"/>
        <item m="1" x="5"/>
        <item m="1" x="19"/>
        <item m="1" x="18"/>
        <item m="1" x="20"/>
        <item m="1" x="16"/>
        <item m="1" x="4"/>
        <item m="1" x="2"/>
        <item m="1" x="7"/>
        <item m="1" x="13"/>
        <item m="1" x="17"/>
        <item m="1" x="9"/>
        <item m="1" x="10"/>
        <item m="1" x="3"/>
        <item m="1" x="1"/>
        <item m="1" x="14"/>
        <item m="1" x="15"/>
        <item t="default"/>
      </items>
    </pivotField>
    <pivotField dataField="1" compact="0" outline="0" showAll="0"/>
    <pivotField compact="0" outline="0" showAll="0"/>
    <pivotField compact="0" outline="0" showAl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Somme de Surf Hab" fld="4" baseField="0" baseItem="0"/>
    <dataField name="Somme de HSP" fld="1" baseField="0" baseItem="0"/>
  </dataFields>
  <formats count="2">
    <format dxfId="36">
      <pivotArea type="all" dataOnly="0" outline="0" fieldPosition="0"/>
    </format>
    <format dxfId="35">
      <pivotArea type="all" dataOnly="0" outline="0" fieldPosition="0"/>
    </format>
  </formats>
  <pivotTableStyleInfo name="PivotStyleMedium2" showRowHeaders="1" showColHeaders="1" showRowStripes="1" showColStripes="1" showLastColumn="1"/>
</pivotTableDefinition>
</file>

<file path=xl/pivotTables/pivotTable3.xml><?xml version="1.0" encoding="utf-8"?>
<pivotTableDefinition xmlns="http://schemas.openxmlformats.org/spreadsheetml/2006/main" name="Tableau croisé dynamique6" cacheId="1" applyNumberFormats="0" applyBorderFormats="0" applyFontFormats="0" applyPatternFormats="0" applyAlignmentFormats="0" applyWidthHeightFormats="1" dataCaption="Valeurs" updatedVersion="4" minRefreshableVersion="3" showCalcMbrs="0" itemPrintTitles="1" createdVersion="3" indent="0" compact="0" outline="1" outlineData="1" compactData="0" multipleFieldFilters="0">
  <location ref="B30:F35" firstHeaderRow="1" firstDataRow="5" firstDataCol="1"/>
  <pivotFields count="8">
    <pivotField compact="0" showAll="0" defaultSubtotal="0"/>
    <pivotField compact="0" showAll="0" defaultSubtotal="0"/>
    <pivotField dataField="1" compact="0" showAll="0" defaultSubtotal="0"/>
    <pivotField axis="axisRow" compact="0" showAll="0" defaultSubtotal="0">
      <items count="5">
        <item h="1" x="0"/>
        <item m="1" x="3"/>
        <item m="1" x="2"/>
        <item m="1" x="1"/>
        <item m="1" x="4"/>
      </items>
    </pivotField>
    <pivotField axis="axisCol" compact="0" showAll="0" defaultSubtotal="0">
      <items count="5">
        <item h="1" x="0"/>
        <item m="1" x="2"/>
        <item m="1" x="4"/>
        <item m="1" x="3"/>
        <item m="1" x="1"/>
      </items>
    </pivotField>
    <pivotField axis="axisCol" compact="0" showAll="0" defaultSubtotal="0">
      <items count="4">
        <item h="1" x="0"/>
        <item m="1" x="3"/>
        <item m="1" x="1"/>
        <item m="1" x="2"/>
      </items>
    </pivotField>
    <pivotField axis="axisCol" compact="0" showAll="0" defaultSubtotal="0">
      <items count="5">
        <item h="1" x="0"/>
        <item m="1" x="2"/>
        <item m="1" x="3"/>
        <item m="1" x="1"/>
        <item m="1" x="4"/>
      </items>
    </pivotField>
    <pivotField axis="axisCol" compact="0" showAll="0">
      <items count="4">
        <item h="1" x="0"/>
        <item m="1" x="1"/>
        <item m="1" x="2"/>
        <item t="default"/>
      </items>
    </pivotField>
  </pivotFields>
  <rowFields count="1">
    <field x="3"/>
  </rowFields>
  <rowItems count="1">
    <i t="grand">
      <x/>
    </i>
  </rowItems>
  <colFields count="4">
    <field x="4"/>
    <field x="5"/>
    <field x="6"/>
    <field x="7"/>
  </colFields>
  <colItems count="1">
    <i t="grand">
      <x/>
    </i>
  </colItems>
  <dataFields count="1">
    <dataField name="Somme de Surf Menuis" fld="2" baseField="0" baseItem="0"/>
  </dataFields>
  <formats count="2">
    <format dxfId="38">
      <pivotArea type="all" dataOnly="0" outline="0" fieldPosition="0"/>
    </format>
    <format dxfId="37">
      <pivotArea type="all" dataOnly="0" outline="0" fieldPosition="0"/>
    </format>
  </formats>
  <pivotTableStyleInfo name="PivotStyleMedium2" showRowHeaders="1" showColHeaders="1" showRowStripes="1" showColStripes="1" showLastColumn="1"/>
</pivotTableDefinition>
</file>

<file path=xl/pivotTables/pivotTable4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4" minRefreshableVersion="3" showCalcMbrs="0" itemPrintTitles="1" createdVersion="3" indent="0" compact="0" outline="1" outlineData="1" compactData="0" multipleFieldFilters="0">
  <location ref="B42:C44" firstHeaderRow="1" firstDataRow="2" firstDataCol="1"/>
  <pivotFields count="7">
    <pivotField compact="0" showAll="0" defaultSubtotal="0"/>
    <pivotField compact="0" showAll="0" defaultSubtotal="0"/>
    <pivotField compact="0" showAll="0" defaultSubtotal="0"/>
    <pivotField compact="0" showAll="0" defaultSubtotal="0"/>
    <pivotField dataField="1" compact="0" showAll="0" defaultSubtotal="0"/>
    <pivotField axis="axisRow" compact="0" showAll="0" defaultSubtotal="0">
      <items count="6">
        <item h="1" x="0"/>
        <item m="1" x="3"/>
        <item m="1" x="1"/>
        <item m="1" x="5"/>
        <item m="1" x="2"/>
        <item m="1" x="4"/>
      </items>
    </pivotField>
    <pivotField axis="axisCol" compact="0" showAll="0" defaultSubtotal="0">
      <items count="5">
        <item h="1" x="0"/>
        <item m="1" x="1"/>
        <item m="1" x="2"/>
        <item m="1" x="3"/>
        <item m="1" x="4"/>
      </items>
    </pivotField>
  </pivotFields>
  <rowFields count="1">
    <field x="5"/>
  </rowFields>
  <rowItems count="1">
    <i t="grand">
      <x/>
    </i>
  </rowItems>
  <colFields count="1">
    <field x="6"/>
  </colFields>
  <colItems count="1">
    <i t="grand">
      <x/>
    </i>
  </colItems>
  <dataFields count="1">
    <dataField name="Somme de Surf Murs" fld="4" baseField="0" baseItem="0"/>
  </dataFields>
  <formats count="2">
    <format dxfId="40">
      <pivotArea type="all" dataOnly="0" outline="0" fieldPosition="0"/>
    </format>
    <format dxfId="39">
      <pivotArea type="all" dataOnly="0" outline="0" fieldPosition="0"/>
    </format>
  </formats>
  <pivotTableStyleInfo name="PivotStyleMedium2" showRowHeaders="1" showColHeaders="1" showRowStripes="1" showColStripes="1" showLastColumn="1"/>
</pivotTableDefinition>
</file>

<file path=xl/pivotTables/pivotTable5.xml><?xml version="1.0" encoding="utf-8"?>
<pivotTableDefinition xmlns="http://schemas.openxmlformats.org/spreadsheetml/2006/main" name="Tableau croisé dynamique7" cacheId="2" applyNumberFormats="0" applyBorderFormats="0" applyFontFormats="0" applyPatternFormats="0" applyAlignmentFormats="0" applyWidthHeightFormats="1" dataCaption="Valeurs" updatedVersion="4" minRefreshableVersion="3" showCalcMbrs="0" itemPrintTitles="1" createdVersion="3" indent="0" compact="0" outline="1" outlineData="1" compactData="0" multipleFieldFilters="0">
  <location ref="K4:L6" firstHeaderRow="1" firstDataRow="2" firstDataCol="1"/>
  <pivotFields count="9">
    <pivotField axis="axisRow" compact="0" showAll="0">
      <items count="22">
        <item h="1" x="0"/>
        <item m="1" x="12"/>
        <item m="1" x="11"/>
        <item m="1" x="8"/>
        <item m="1" x="6"/>
        <item m="1" x="5"/>
        <item m="1" x="19"/>
        <item m="1" x="18"/>
        <item m="1" x="20"/>
        <item m="1" x="16"/>
        <item m="1" x="4"/>
        <item m="1" x="2"/>
        <item m="1" x="7"/>
        <item m="1" x="13"/>
        <item m="1" x="17"/>
        <item m="1" x="9"/>
        <item m="1" x="10"/>
        <item m="1" x="3"/>
        <item m="1" x="1"/>
        <item m="1" x="14"/>
        <item m="1" x="15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compact="0" showAll="0"/>
    <pivotField dataField="1" compact="0" showAll="0"/>
    <pivotField axis="axisCol" compact="0" showAll="0" defaultSubtotal="0">
      <items count="3">
        <item h="1" x="0"/>
        <item m="1" x="2"/>
        <item m="1" x="1"/>
      </items>
    </pivotField>
  </pivotFields>
  <rowFields count="1">
    <field x="0"/>
  </rowFields>
  <rowItems count="1">
    <i t="grand">
      <x/>
    </i>
  </rowItems>
  <colFields count="1">
    <field x="8"/>
  </colFields>
  <colItems count="1">
    <i t="grand">
      <x/>
    </i>
  </colItems>
  <dataFields count="1">
    <dataField name="Somme de Surf PLR" fld="7" baseField="0" baseItem="0"/>
  </dataFields>
  <formats count="2">
    <format dxfId="42">
      <pivotArea type="all" dataOnly="0" outline="0" fieldPosition="0"/>
    </format>
    <format dxfId="41">
      <pivotArea type="all" dataOnly="0" outline="0" fieldPosition="0"/>
    </format>
  </formats>
  <pivotTableStyleInfo name="PivotStyleMedium2" showRowHeaders="1" showColHeaders="1" showRowStripes="1" showColStripes="1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omments" Target="../comments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2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C38"/>
  <sheetViews>
    <sheetView tabSelected="1" topLeftCell="F1" zoomScaleNormal="100" workbookViewId="0">
      <pane ySplit="14" topLeftCell="A15" activePane="bottomLeft" state="frozen"/>
      <selection pane="bottomLeft" activeCell="I9" sqref="I9"/>
    </sheetView>
  </sheetViews>
  <sheetFormatPr baseColWidth="10" defaultRowHeight="15"/>
  <cols>
    <col min="1" max="1" width="19" customWidth="1"/>
    <col min="2" max="2" width="14.140625" customWidth="1"/>
    <col min="3" max="3" width="6" customWidth="1"/>
    <col min="4" max="4" width="6.85546875" customWidth="1"/>
    <col min="5" max="5" width="8.42578125" customWidth="1"/>
    <col min="6" max="6" width="8.5703125" customWidth="1"/>
    <col min="7" max="7" width="9.42578125" customWidth="1"/>
    <col min="8" max="8" width="8.85546875" customWidth="1"/>
    <col min="9" max="9" width="15" customWidth="1"/>
    <col min="10" max="10" width="7.85546875" customWidth="1"/>
    <col min="11" max="12" width="8.28515625" customWidth="1"/>
    <col min="13" max="13" width="13.85546875" customWidth="1"/>
    <col min="14" max="14" width="10.7109375" customWidth="1"/>
    <col min="15" max="15" width="6.85546875" customWidth="1"/>
    <col min="16" max="16" width="10.140625" customWidth="1"/>
    <col min="17" max="17" width="11.140625" customWidth="1"/>
    <col min="18" max="18" width="12" customWidth="1"/>
    <col min="19" max="19" width="11.42578125" customWidth="1"/>
    <col min="20" max="20" width="9.85546875" customWidth="1"/>
    <col min="21" max="21" width="12.140625" customWidth="1"/>
    <col min="22" max="22" width="13.5703125" customWidth="1"/>
    <col min="23" max="23" width="9.7109375" customWidth="1"/>
    <col min="24" max="24" width="8.85546875" customWidth="1"/>
    <col min="25" max="25" width="14" customWidth="1"/>
    <col min="26" max="26" width="5.140625" customWidth="1"/>
    <col min="27" max="27" width="13" customWidth="1"/>
    <col min="28" max="28" width="7.7109375" customWidth="1"/>
    <col min="29" max="29" width="9.28515625" customWidth="1"/>
    <col min="30" max="30" width="10.28515625" customWidth="1"/>
  </cols>
  <sheetData>
    <row r="1" spans="1:29">
      <c r="A1" s="58" t="s">
        <v>208</v>
      </c>
      <c r="B1" s="62" t="s">
        <v>41</v>
      </c>
      <c r="C1" s="73"/>
      <c r="D1" s="74"/>
      <c r="E1" s="74"/>
      <c r="F1" s="74"/>
      <c r="G1" s="74"/>
      <c r="H1" s="74"/>
      <c r="I1" s="75"/>
      <c r="J1" s="32"/>
      <c r="K1" s="83" t="s">
        <v>171</v>
      </c>
      <c r="L1" s="84"/>
      <c r="M1" s="85"/>
      <c r="N1" s="45"/>
      <c r="O1" s="29"/>
      <c r="P1" s="33" t="s">
        <v>44</v>
      </c>
      <c r="Q1" s="56"/>
      <c r="R1" s="29"/>
      <c r="S1" s="29"/>
      <c r="T1" s="79" t="str">
        <f>IF(AND(R15&lt;&gt;"",W2=""), "Définir le mur!","")</f>
        <v/>
      </c>
      <c r="U1" s="79"/>
      <c r="V1" s="2" t="s">
        <v>191</v>
      </c>
      <c r="W1" s="2" t="s">
        <v>192</v>
      </c>
      <c r="X1" s="2" t="s">
        <v>193</v>
      </c>
      <c r="Y1" s="2" t="s">
        <v>194</v>
      </c>
      <c r="Z1" s="29"/>
    </row>
    <row r="2" spans="1:29">
      <c r="A2" s="59"/>
      <c r="B2" s="62" t="s">
        <v>42</v>
      </c>
      <c r="C2" s="76"/>
      <c r="D2" s="77"/>
      <c r="E2" s="77"/>
      <c r="F2" s="77"/>
      <c r="G2" s="77"/>
      <c r="H2" s="77"/>
      <c r="I2" s="78"/>
      <c r="J2" s="32"/>
      <c r="K2" s="32"/>
      <c r="L2" s="29"/>
      <c r="M2" s="29"/>
      <c r="N2" s="57" t="str">
        <f>IF(AND(C1&lt;&gt;"",N1=""),"Info manq","")</f>
        <v/>
      </c>
      <c r="O2" s="29"/>
      <c r="P2" s="33" t="s">
        <v>45</v>
      </c>
      <c r="Q2" s="56"/>
      <c r="R2" s="29"/>
      <c r="S2" s="29"/>
      <c r="T2" s="29"/>
      <c r="V2" s="33" t="s">
        <v>76</v>
      </c>
      <c r="W2" s="55"/>
      <c r="X2" s="55"/>
      <c r="Y2" s="55"/>
      <c r="Z2" s="29"/>
    </row>
    <row r="3" spans="1:29">
      <c r="A3" s="29"/>
      <c r="B3" s="31"/>
      <c r="C3" s="80"/>
      <c r="D3" s="81"/>
      <c r="E3" s="81"/>
      <c r="F3" s="81"/>
      <c r="G3" s="81"/>
      <c r="H3" s="81"/>
      <c r="I3" s="82"/>
      <c r="J3" s="32"/>
      <c r="K3" s="32"/>
      <c r="L3" s="29"/>
      <c r="M3" s="29"/>
      <c r="N3" s="29"/>
      <c r="O3" s="29"/>
      <c r="P3" s="29"/>
      <c r="Q3" s="29"/>
      <c r="R3" s="29"/>
      <c r="S3" s="29"/>
      <c r="T3" s="29"/>
      <c r="V3" s="33" t="s">
        <v>77</v>
      </c>
      <c r="W3" s="55"/>
      <c r="X3" s="55"/>
      <c r="Y3" s="55"/>
      <c r="Z3" s="29"/>
    </row>
    <row r="4" spans="1:29">
      <c r="A4" s="29"/>
      <c r="B4" s="31"/>
      <c r="C4" s="80"/>
      <c r="D4" s="81"/>
      <c r="E4" s="81"/>
      <c r="F4" s="81"/>
      <c r="G4" s="81"/>
      <c r="H4" s="81"/>
      <c r="I4" s="82"/>
      <c r="J4" s="32"/>
      <c r="K4" s="32"/>
      <c r="L4" s="29"/>
      <c r="M4" s="29"/>
      <c r="N4" s="29"/>
      <c r="O4" s="29"/>
      <c r="P4" s="29"/>
      <c r="Q4" s="29"/>
      <c r="R4" s="29"/>
      <c r="S4" s="29"/>
      <c r="T4" s="29"/>
      <c r="V4" s="70"/>
      <c r="W4" s="55"/>
      <c r="X4" s="55"/>
      <c r="Y4" s="55"/>
      <c r="Z4" s="29"/>
    </row>
    <row r="5" spans="1:29">
      <c r="A5" s="29"/>
      <c r="B5" s="31"/>
      <c r="C5" s="80"/>
      <c r="D5" s="81"/>
      <c r="E5" s="81"/>
      <c r="F5" s="81"/>
      <c r="G5" s="81"/>
      <c r="H5" s="81"/>
      <c r="I5" s="82"/>
      <c r="J5" s="32"/>
      <c r="K5" s="32"/>
      <c r="L5" s="29"/>
      <c r="M5" s="29"/>
      <c r="N5" s="29"/>
      <c r="O5" s="29"/>
      <c r="P5" s="29"/>
      <c r="Q5" s="29"/>
      <c r="R5" s="29"/>
      <c r="S5" s="29"/>
      <c r="T5" s="29"/>
      <c r="V5" s="70"/>
      <c r="W5" s="55"/>
      <c r="X5" s="55"/>
      <c r="Y5" s="55"/>
      <c r="Z5" s="29"/>
    </row>
    <row r="6" spans="1:29">
      <c r="A6" s="58" t="s">
        <v>209</v>
      </c>
      <c r="B6" s="31"/>
      <c r="C6" s="31"/>
      <c r="D6" s="31"/>
      <c r="E6" s="31"/>
      <c r="F6" s="31"/>
      <c r="G6" s="31"/>
      <c r="H6" s="31"/>
      <c r="I6" s="31"/>
      <c r="J6" s="31"/>
      <c r="K6" s="32"/>
      <c r="L6" s="29"/>
      <c r="M6" s="29"/>
      <c r="N6" s="29"/>
      <c r="O6" s="29"/>
      <c r="P6" s="29"/>
      <c r="Q6" s="29"/>
      <c r="R6" s="29"/>
      <c r="S6" s="29"/>
      <c r="T6" s="29"/>
      <c r="V6" s="70"/>
      <c r="W6" s="55"/>
      <c r="X6" s="55"/>
      <c r="Y6" s="55"/>
      <c r="Z6" s="29"/>
    </row>
    <row r="7" spans="1:29">
      <c r="A7" s="69"/>
      <c r="B7" s="31"/>
      <c r="C7" s="31"/>
      <c r="D7" s="31"/>
      <c r="E7" s="31"/>
      <c r="F7" s="31"/>
      <c r="G7" s="31"/>
      <c r="H7" s="31"/>
      <c r="I7" s="31"/>
      <c r="J7" s="31"/>
      <c r="K7" s="32"/>
      <c r="L7" s="29"/>
      <c r="M7" s="29"/>
      <c r="N7" s="29"/>
      <c r="O7" s="29"/>
      <c r="P7" s="29"/>
      <c r="Q7" s="29"/>
      <c r="R7" s="29"/>
      <c r="S7" s="29"/>
      <c r="T7" s="29"/>
      <c r="V7" s="33" t="s">
        <v>79</v>
      </c>
      <c r="W7" s="55"/>
      <c r="X7" s="55"/>
      <c r="Y7" s="55"/>
      <c r="Z7" s="29"/>
    </row>
    <row r="8" spans="1:29">
      <c r="A8" s="29"/>
      <c r="B8" s="31"/>
      <c r="C8" s="31"/>
      <c r="D8" s="31"/>
      <c r="E8" s="31"/>
      <c r="F8" s="31"/>
      <c r="G8" s="31"/>
      <c r="H8" s="31"/>
      <c r="I8" s="31"/>
      <c r="J8" s="31"/>
      <c r="K8" s="32"/>
      <c r="L8" s="29"/>
      <c r="M8" s="29"/>
      <c r="N8" s="67"/>
      <c r="O8" s="35"/>
      <c r="P8" s="35"/>
      <c r="Q8" s="29"/>
      <c r="R8" s="29"/>
      <c r="S8" s="29"/>
      <c r="T8" s="36"/>
      <c r="U8" s="44"/>
      <c r="V8" s="71"/>
      <c r="W8" s="71"/>
      <c r="X8" s="71"/>
      <c r="Y8" s="71"/>
      <c r="Z8" s="29"/>
    </row>
    <row r="9" spans="1:29">
      <c r="A9" s="29"/>
      <c r="B9" s="31"/>
      <c r="C9" s="31"/>
      <c r="D9" s="31"/>
      <c r="E9" s="31"/>
      <c r="F9" s="31"/>
      <c r="G9" s="31"/>
      <c r="H9" s="31"/>
      <c r="I9" s="31"/>
      <c r="J9" s="32"/>
      <c r="K9" s="32"/>
      <c r="L9" s="29"/>
      <c r="M9" s="29"/>
      <c r="N9" s="67"/>
      <c r="O9" s="35"/>
      <c r="P9" s="44"/>
      <c r="Q9" s="29"/>
      <c r="R9" s="29"/>
      <c r="S9" s="36"/>
      <c r="T9" s="29"/>
      <c r="U9" s="29"/>
      <c r="V9" s="71"/>
      <c r="W9" s="71"/>
      <c r="X9" s="71"/>
      <c r="Y9" s="71"/>
      <c r="Z9" s="29"/>
    </row>
    <row r="10" spans="1:29">
      <c r="A10" s="29"/>
      <c r="B10" s="31"/>
      <c r="C10" s="31"/>
      <c r="D10" s="31"/>
      <c r="E10" s="31"/>
      <c r="F10" s="31"/>
      <c r="G10" s="31"/>
      <c r="H10" s="31"/>
      <c r="I10" s="31"/>
      <c r="J10" s="31"/>
      <c r="K10" s="32"/>
      <c r="L10" s="29"/>
      <c r="M10" s="29"/>
      <c r="N10" s="34"/>
      <c r="O10" s="35"/>
      <c r="P10" s="35"/>
      <c r="Q10" s="29"/>
      <c r="R10" s="29"/>
      <c r="S10" s="29"/>
      <c r="T10" s="36"/>
      <c r="U10" s="44"/>
      <c r="V10" s="71"/>
      <c r="W10" s="71"/>
      <c r="X10" s="71"/>
      <c r="Y10" s="71"/>
      <c r="Z10" s="29"/>
    </row>
    <row r="11" spans="1:29">
      <c r="A11" s="29"/>
      <c r="B11" s="31"/>
      <c r="C11" s="31"/>
      <c r="D11" s="31"/>
      <c r="E11" s="31"/>
      <c r="F11" s="72"/>
      <c r="G11" s="72"/>
      <c r="H11" s="72"/>
      <c r="I11" s="31"/>
      <c r="J11" s="32"/>
      <c r="K11" s="32"/>
      <c r="L11" s="29"/>
      <c r="M11" s="29"/>
      <c r="N11" s="34"/>
      <c r="O11" s="35"/>
      <c r="P11" s="35"/>
      <c r="Q11" s="29"/>
      <c r="R11" s="29"/>
      <c r="S11" s="29"/>
      <c r="T11" s="29"/>
      <c r="U11" s="36" t="s">
        <v>5</v>
      </c>
      <c r="V11" s="29"/>
      <c r="W11" s="29"/>
      <c r="X11" s="29"/>
      <c r="Y11" s="29"/>
      <c r="Z11" s="29"/>
    </row>
    <row r="12" spans="1:29" s="4" customFormat="1">
      <c r="A12" s="30"/>
      <c r="B12" s="31"/>
      <c r="C12" s="31"/>
      <c r="D12" s="32"/>
      <c r="E12" s="32"/>
      <c r="F12" s="72"/>
      <c r="G12" s="72"/>
      <c r="H12" s="72"/>
      <c r="I12" s="32"/>
      <c r="J12" s="86"/>
      <c r="K12" s="86"/>
      <c r="L12" s="86"/>
      <c r="M12" s="30"/>
      <c r="N12" s="30"/>
      <c r="O12" s="34"/>
      <c r="P12" s="86"/>
      <c r="Q12" s="86"/>
      <c r="R12" s="30"/>
      <c r="S12" s="30"/>
      <c r="T12" s="30"/>
      <c r="U12" s="37"/>
      <c r="V12" s="30"/>
      <c r="W12" s="36"/>
      <c r="X12" s="30"/>
      <c r="Y12" s="30"/>
      <c r="Z12" s="30"/>
      <c r="AA12" s="30"/>
      <c r="AB12" s="30"/>
      <c r="AC12" s="30"/>
    </row>
    <row r="13" spans="1:29" s="4" customFormat="1">
      <c r="A13" s="30"/>
      <c r="B13" s="30"/>
      <c r="C13" s="30"/>
      <c r="D13" s="32"/>
      <c r="E13" s="32"/>
      <c r="F13" s="43" t="s">
        <v>0</v>
      </c>
      <c r="G13" s="32"/>
      <c r="H13" s="32"/>
      <c r="I13" s="30"/>
      <c r="J13" s="2" t="s">
        <v>4</v>
      </c>
      <c r="K13" s="5"/>
      <c r="L13" s="5"/>
      <c r="N13" s="2" t="s">
        <v>207</v>
      </c>
      <c r="O13" s="34"/>
      <c r="S13" s="2" t="s">
        <v>2</v>
      </c>
    </row>
    <row r="14" spans="1:29">
      <c r="A14" s="2" t="s">
        <v>3</v>
      </c>
      <c r="B14" s="2" t="s">
        <v>5</v>
      </c>
      <c r="C14" s="41" t="s">
        <v>56</v>
      </c>
      <c r="D14" s="2" t="s">
        <v>57</v>
      </c>
      <c r="E14" s="2" t="s">
        <v>82</v>
      </c>
      <c r="F14" s="41" t="s">
        <v>56</v>
      </c>
      <c r="G14" s="42" t="s">
        <v>57</v>
      </c>
      <c r="H14" s="42" t="s">
        <v>60</v>
      </c>
      <c r="I14" s="42" t="s">
        <v>202</v>
      </c>
      <c r="J14" s="41" t="s">
        <v>56</v>
      </c>
      <c r="K14" s="2" t="s">
        <v>57</v>
      </c>
      <c r="L14" s="2" t="s">
        <v>59</v>
      </c>
      <c r="M14" s="2" t="s">
        <v>61</v>
      </c>
      <c r="N14" s="41" t="s">
        <v>56</v>
      </c>
      <c r="O14" s="2" t="s">
        <v>58</v>
      </c>
      <c r="P14" s="2" t="s">
        <v>75</v>
      </c>
      <c r="Q14" s="2" t="s">
        <v>54</v>
      </c>
      <c r="R14" s="2" t="s">
        <v>80</v>
      </c>
      <c r="S14" s="41" t="s">
        <v>56</v>
      </c>
      <c r="T14" s="2" t="s">
        <v>57</v>
      </c>
      <c r="U14" s="2" t="s">
        <v>73</v>
      </c>
      <c r="V14" s="2" t="s">
        <v>72</v>
      </c>
      <c r="W14" s="2" t="s">
        <v>1</v>
      </c>
      <c r="X14" s="2" t="s">
        <v>47</v>
      </c>
      <c r="Y14" s="2" t="s">
        <v>27</v>
      </c>
      <c r="Z14" s="9" t="s">
        <v>28</v>
      </c>
    </row>
    <row r="15" spans="1:29">
      <c r="A15" s="18"/>
      <c r="B15" s="24"/>
      <c r="C15" s="19"/>
      <c r="D15" s="19"/>
      <c r="E15" s="20" t="str">
        <f t="shared" ref="E15" si="0">IF(AND(C15="",D15=""),"",IF(OR(C15="",D15=""),"ERREUR",C15*D15))</f>
        <v/>
      </c>
      <c r="F15" s="21"/>
      <c r="G15" s="21"/>
      <c r="H15" s="22" t="str">
        <f t="shared" ref="H15" si="1">IF(AND(F15="",G15=""),"",IF(OR(F15="",G15=""),"ERREUR",F15*G15))</f>
        <v/>
      </c>
      <c r="I15" s="22"/>
      <c r="J15" s="23"/>
      <c r="K15" s="60"/>
      <c r="L15" s="39" t="str">
        <f t="shared" ref="L15" si="2">IF(AND(J15="",K15=""),"",IF(OR(J15="",K15=""),"ERREUR",J15*K15))</f>
        <v/>
      </c>
      <c r="M15" s="38"/>
      <c r="N15" s="25"/>
      <c r="O15" s="25"/>
      <c r="P15" s="40" t="str">
        <f t="shared" ref="P15" si="3">IF(AND(N15="",O15=""),"",IF(OR(N15="",O15=""),"ERREUR",N15*O15))</f>
        <v/>
      </c>
      <c r="Q15" s="26"/>
      <c r="R15" s="26"/>
      <c r="S15" s="27"/>
      <c r="T15" s="27"/>
      <c r="U15" s="63" t="str">
        <f t="shared" ref="U15" si="4">IF(AND(S15="",T15=""),"",IF(OR(S15="",T15=""),"ERREUR",S15*T15))</f>
        <v/>
      </c>
      <c r="V15" s="28"/>
      <c r="W15" s="27"/>
      <c r="X15" s="27"/>
      <c r="Y15" s="28"/>
      <c r="Z15" s="28"/>
    </row>
    <row r="18" spans="1:21">
      <c r="E18" t="str">
        <f t="shared" ref="E18" si="5">IF(AND(C18="",D18=""),"",IF(OR(C18="",D18=""),"ERREUR",C18*D18))</f>
        <v/>
      </c>
      <c r="H18" t="str">
        <f t="shared" ref="H18" si="6">IF(AND(F18="",G18=""),"",IF(OR(F18="",G18=""),"ERREUR",F18*G18))</f>
        <v/>
      </c>
      <c r="L18" t="str">
        <f t="shared" ref="L18" si="7">IF(AND(J18="",K18=""),"",IF(OR(J18="",K18=""),"ERREUR",J18*K18))</f>
        <v/>
      </c>
      <c r="P18" t="str">
        <f t="shared" ref="P18" si="8">IF(AND(N18="",O18=""),"",IF(OR(N18="",O18=""),"ERREUR",N18*O18))</f>
        <v/>
      </c>
      <c r="U18" t="str">
        <f t="shared" ref="U18" si="9">IF(AND(S18="",T18=""),"",IF(OR(S18="",T18=""),"ERREUR",S18*T18))</f>
        <v/>
      </c>
    </row>
    <row r="19" spans="1:21">
      <c r="A19" s="66" t="s">
        <v>93</v>
      </c>
      <c r="E19" t="str">
        <f t="shared" ref="E19" si="10">IF(AND(C19="",D19=""),"",IF(OR(C19="",D19=""),"ERREUR",C19*D19))</f>
        <v/>
      </c>
      <c r="H19" t="str">
        <f t="shared" ref="H19" si="11">IF(AND(F19="",G19=""),"",IF(OR(F19="",G19=""),"ERREUR",F19*G19))</f>
        <v/>
      </c>
      <c r="L19" t="str">
        <f t="shared" ref="L19" si="12">IF(AND(J19="",K19=""),"",IF(OR(J19="",K19=""),"ERREUR",J19*K19))</f>
        <v/>
      </c>
      <c r="P19" t="str">
        <f t="shared" ref="P19" si="13">IF(AND(N19="",O19=""),"",IF(OR(N19="",O19=""),"ERREUR",N19*O19))</f>
        <v/>
      </c>
      <c r="U19" t="str">
        <f t="shared" ref="U19" si="14">IF(AND(S19="",T19=""),"",IF(OR(S19="",T19=""),"ERREUR",S19*T19))</f>
        <v/>
      </c>
    </row>
    <row r="21" spans="1:21">
      <c r="A21" s="88" t="s">
        <v>122</v>
      </c>
      <c r="B21" s="98"/>
      <c r="C21" s="89"/>
      <c r="D21" s="87"/>
      <c r="E21" s="87"/>
      <c r="F21" s="87"/>
      <c r="G21" s="87"/>
      <c r="H21" s="87"/>
      <c r="I21" s="87"/>
      <c r="J21" s="96" t="str">
        <f>IF(D21="Autre","à compléter","")</f>
        <v/>
      </c>
      <c r="K21" s="97"/>
      <c r="L21" s="87"/>
      <c r="M21" s="87"/>
      <c r="N21" s="87"/>
    </row>
    <row r="22" spans="1:21">
      <c r="A22" s="90" t="s">
        <v>123</v>
      </c>
      <c r="B22" s="91"/>
      <c r="C22" s="92"/>
      <c r="D22" s="87"/>
      <c r="E22" s="87"/>
      <c r="F22" s="87"/>
      <c r="G22" s="87"/>
      <c r="H22" s="87"/>
      <c r="I22" s="87"/>
    </row>
    <row r="23" spans="1:21">
      <c r="A23" s="90" t="s">
        <v>135</v>
      </c>
      <c r="B23" s="91"/>
      <c r="C23" s="92"/>
      <c r="D23" s="87"/>
      <c r="E23" s="87"/>
      <c r="F23" s="87"/>
      <c r="G23" s="87"/>
      <c r="H23" s="87"/>
      <c r="I23" s="87"/>
    </row>
    <row r="24" spans="1:21">
      <c r="A24" s="90" t="s">
        <v>136</v>
      </c>
      <c r="B24" s="91"/>
      <c r="C24" s="92"/>
      <c r="D24" s="87"/>
      <c r="E24" s="87"/>
      <c r="F24" s="87"/>
      <c r="G24" s="87"/>
      <c r="H24" s="87"/>
      <c r="I24" s="87"/>
    </row>
    <row r="25" spans="1:21">
      <c r="A25" s="90" t="s">
        <v>189</v>
      </c>
      <c r="B25" s="91"/>
      <c r="C25" s="92"/>
      <c r="D25" s="87"/>
      <c r="E25" s="87"/>
      <c r="F25" s="87"/>
      <c r="G25" s="87"/>
      <c r="H25" s="87"/>
      <c r="I25" s="87"/>
    </row>
    <row r="26" spans="1:21" ht="15.75">
      <c r="A26" s="93" t="s">
        <v>190</v>
      </c>
      <c r="B26" s="94"/>
      <c r="C26" s="95"/>
      <c r="D26" s="87"/>
      <c r="E26" s="87"/>
      <c r="F26" s="87"/>
      <c r="G26" s="87"/>
      <c r="H26" s="87"/>
      <c r="I26" s="87"/>
      <c r="M26" s="61"/>
    </row>
    <row r="27" spans="1:21" ht="15.75">
      <c r="M27" s="61"/>
    </row>
    <row r="28" spans="1:21" ht="15.75">
      <c r="A28" s="66" t="s">
        <v>94</v>
      </c>
      <c r="M28" s="61"/>
    </row>
    <row r="29" spans="1:21" ht="15.75">
      <c r="A29" s="17"/>
      <c r="M29" s="61"/>
    </row>
    <row r="30" spans="1:21" ht="15.75">
      <c r="A30" s="88" t="s">
        <v>122</v>
      </c>
      <c r="B30" s="89"/>
      <c r="C30" s="87"/>
      <c r="D30" s="87"/>
      <c r="E30" s="87"/>
      <c r="F30" s="87"/>
      <c r="G30" s="87"/>
      <c r="H30" s="87"/>
      <c r="M30" s="61"/>
    </row>
    <row r="31" spans="1:21" ht="15.75">
      <c r="A31" s="90" t="s">
        <v>188</v>
      </c>
      <c r="B31" s="92"/>
      <c r="C31" s="87"/>
      <c r="D31" s="87"/>
      <c r="E31" s="87"/>
      <c r="F31" s="87"/>
      <c r="G31" s="87"/>
      <c r="H31" s="87"/>
      <c r="M31" s="61"/>
    </row>
    <row r="32" spans="1:21">
      <c r="A32" s="90" t="s">
        <v>151</v>
      </c>
      <c r="B32" s="92"/>
      <c r="C32" s="87" t="s">
        <v>152</v>
      </c>
      <c r="D32" s="87"/>
      <c r="E32" s="87"/>
      <c r="F32" s="87"/>
      <c r="G32" s="87"/>
      <c r="H32" s="87"/>
    </row>
    <row r="33" spans="1:8">
      <c r="A33" s="93" t="s">
        <v>156</v>
      </c>
      <c r="B33" s="95"/>
      <c r="C33" s="87"/>
      <c r="D33" s="87"/>
      <c r="E33" s="87"/>
      <c r="F33" s="87"/>
      <c r="G33" s="87"/>
      <c r="H33" s="87"/>
    </row>
    <row r="35" spans="1:8">
      <c r="A35" s="66" t="s">
        <v>95</v>
      </c>
    </row>
    <row r="37" spans="1:8">
      <c r="A37" s="64" t="s">
        <v>122</v>
      </c>
      <c r="B37" s="87"/>
      <c r="C37" s="87"/>
      <c r="D37" s="87"/>
      <c r="E37" s="87"/>
    </row>
    <row r="38" spans="1:8">
      <c r="A38" s="65" t="s">
        <v>170</v>
      </c>
      <c r="B38" s="87" t="s">
        <v>165</v>
      </c>
      <c r="C38" s="87"/>
      <c r="D38" s="87"/>
      <c r="E38" s="87"/>
    </row>
  </sheetData>
  <sheetProtection formatCells="0" formatColumns="0" formatRows="0" insertColumns="0" insertRows="0" pivotTables="0"/>
  <dataConsolidate/>
  <mergeCells count="36">
    <mergeCell ref="B38:E38"/>
    <mergeCell ref="J21:K21"/>
    <mergeCell ref="L21:N21"/>
    <mergeCell ref="D24:I24"/>
    <mergeCell ref="D25:I25"/>
    <mergeCell ref="D26:I26"/>
    <mergeCell ref="C32:H32"/>
    <mergeCell ref="C33:H33"/>
    <mergeCell ref="A32:B32"/>
    <mergeCell ref="A33:B33"/>
    <mergeCell ref="B37:E37"/>
    <mergeCell ref="A31:B31"/>
    <mergeCell ref="A21:C21"/>
    <mergeCell ref="D21:I21"/>
    <mergeCell ref="D22:I22"/>
    <mergeCell ref="D23:I23"/>
    <mergeCell ref="C30:H30"/>
    <mergeCell ref="C31:H31"/>
    <mergeCell ref="A30:B30"/>
    <mergeCell ref="A22:C22"/>
    <mergeCell ref="A23:C23"/>
    <mergeCell ref="A24:C24"/>
    <mergeCell ref="A25:C25"/>
    <mergeCell ref="A26:C26"/>
    <mergeCell ref="V8:Y9"/>
    <mergeCell ref="F11:H12"/>
    <mergeCell ref="C1:I1"/>
    <mergeCell ref="C2:I2"/>
    <mergeCell ref="T1:U1"/>
    <mergeCell ref="C3:I3"/>
    <mergeCell ref="K1:M1"/>
    <mergeCell ref="J12:L12"/>
    <mergeCell ref="P12:Q12"/>
    <mergeCell ref="V10:Y10"/>
    <mergeCell ref="C4:I4"/>
    <mergeCell ref="C5:I5"/>
  </mergeCells>
  <conditionalFormatting sqref="O1">
    <cfRule type="containsText" dxfId="27" priority="1597" operator="containsText" text="Info manq">
      <formula>NOT(ISERROR(SEARCH("Info manq",O1)))</formula>
    </cfRule>
    <cfRule type="containsText" dxfId="26" priority="1601" operator="containsText" text="Info manquante">
      <formula>NOT(ISERROR(SEARCH("Info manquante",O1)))</formula>
    </cfRule>
    <cfRule type="containsText" dxfId="25" priority="1602" operator="containsText" text="info manquante">
      <formula>NOT(ISERROR(SEARCH("info manquante",O1)))</formula>
    </cfRule>
  </conditionalFormatting>
  <conditionalFormatting sqref="O1">
    <cfRule type="containsText" dxfId="24" priority="1598" operator="containsText" text="Info manquante">
      <formula>NOT(ISERROR(SEARCH("Info manquante",O1)))</formula>
    </cfRule>
  </conditionalFormatting>
  <conditionalFormatting sqref="N2">
    <cfRule type="containsText" dxfId="23" priority="969" operator="containsText" text="info manq">
      <formula>NOT(ISERROR(SEARCH("info manq",N2)))</formula>
    </cfRule>
  </conditionalFormatting>
  <conditionalFormatting sqref="J21:L21">
    <cfRule type="containsText" dxfId="22" priority="557" operator="containsText" text="à compléter">
      <formula>NOT(ISERROR(SEARCH("à compléter",J21)))</formula>
    </cfRule>
    <cfRule type="containsText" dxfId="21" priority="558" operator="containsText" text="à compléter">
      <formula>NOT(ISERROR(SEARCH("à compléter",J21)))</formula>
    </cfRule>
  </conditionalFormatting>
  <conditionalFormatting sqref="J21 L21">
    <cfRule type="containsText" dxfId="20" priority="555" operator="containsText" text="à compléter">
      <formula>NOT(ISERROR(SEARCH("à compléter",J21)))</formula>
    </cfRule>
    <cfRule type="containsText" dxfId="19" priority="556" operator="containsText" text="à complèter">
      <formula>NOT(ISERROR(SEARCH("à complèter",J21)))</formula>
    </cfRule>
  </conditionalFormatting>
  <conditionalFormatting sqref="I15">
    <cfRule type="containsText" dxfId="18" priority="266" operator="containsText" text="ERREUR">
      <formula>NOT(ISERROR(SEARCH("ERREUR",I15)))</formula>
    </cfRule>
    <cfRule type="containsText" dxfId="17" priority="267" operator="containsText" text="ERREUR">
      <formula>NOT(ISERROR(SEARCH("ERREUR",I15)))</formula>
    </cfRule>
  </conditionalFormatting>
  <conditionalFormatting sqref="I15">
    <cfRule type="containsText" dxfId="16" priority="264" operator="containsText" text="ERREUR">
      <formula>NOT(ISERROR(SEARCH("ERREUR",I15)))</formula>
    </cfRule>
  </conditionalFormatting>
  <conditionalFormatting sqref="E15">
    <cfRule type="containsText" dxfId="15" priority="16" operator="containsText" text="ERREUR">
      <formula>NOT(ISERROR(SEARCH("ERREUR",E15)))</formula>
    </cfRule>
  </conditionalFormatting>
  <conditionalFormatting sqref="H15">
    <cfRule type="containsText" dxfId="14" priority="14" operator="containsText" text="ERREUR">
      <formula>NOT(ISERROR(SEARCH("ERREUR",H15)))</formula>
    </cfRule>
    <cfRule type="containsText" dxfId="13" priority="15" operator="containsText" text="ERREUR">
      <formula>NOT(ISERROR(SEARCH("ERREUR",H15)))</formula>
    </cfRule>
  </conditionalFormatting>
  <conditionalFormatting sqref="H15">
    <cfRule type="containsText" dxfId="12" priority="13" operator="containsText" text="ERREUR">
      <formula>NOT(ISERROR(SEARCH("ERREUR",H15)))</formula>
    </cfRule>
  </conditionalFormatting>
  <conditionalFormatting sqref="L15">
    <cfRule type="cellIs" dxfId="11" priority="12" operator="equal">
      <formula>""""""</formula>
    </cfRule>
  </conditionalFormatting>
  <conditionalFormatting sqref="L15">
    <cfRule type="containsText" dxfId="10" priority="10" operator="containsText" text="ERREUR">
      <formula>NOT(ISERROR(SEARCH("ERREUR",L15)))</formula>
    </cfRule>
    <cfRule type="containsText" dxfId="9" priority="11" operator="containsText" text="ERREUR">
      <formula>NOT(ISERROR(SEARCH("ERREUR",L15)))</formula>
    </cfRule>
  </conditionalFormatting>
  <conditionalFormatting sqref="L15">
    <cfRule type="containsText" dxfId="8" priority="9" operator="containsText" text="ERREUR">
      <formula>NOT(ISERROR(SEARCH("ERREUR",L15)))</formula>
    </cfRule>
  </conditionalFormatting>
  <conditionalFormatting sqref="P15">
    <cfRule type="cellIs" dxfId="7" priority="8" operator="equal">
      <formula>""""""</formula>
    </cfRule>
  </conditionalFormatting>
  <conditionalFormatting sqref="P15">
    <cfRule type="containsText" dxfId="6" priority="6" operator="containsText" text="ERREUR">
      <formula>NOT(ISERROR(SEARCH("ERREUR",P15)))</formula>
    </cfRule>
    <cfRule type="containsText" dxfId="5" priority="7" operator="containsText" text="ERREUR">
      <formula>NOT(ISERROR(SEARCH("ERREUR",P15)))</formula>
    </cfRule>
  </conditionalFormatting>
  <conditionalFormatting sqref="P15">
    <cfRule type="containsText" dxfId="4" priority="5" operator="containsText" text="ERREUR">
      <formula>NOT(ISERROR(SEARCH("ERREUR",P15)))</formula>
    </cfRule>
  </conditionalFormatting>
  <conditionalFormatting sqref="U15">
    <cfRule type="cellIs" dxfId="3" priority="4" operator="equal">
      <formula>""""""</formula>
    </cfRule>
  </conditionalFormatting>
  <conditionalFormatting sqref="U15">
    <cfRule type="containsText" dxfId="2" priority="2" operator="containsText" text="ERREUR">
      <formula>NOT(ISERROR(SEARCH("ERREUR",U15)))</formula>
    </cfRule>
    <cfRule type="containsText" dxfId="1" priority="3" operator="containsText" text="ERREUR">
      <formula>NOT(ISERROR(SEARCH("ERREUR",U15)))</formula>
    </cfRule>
  </conditionalFormatting>
  <conditionalFormatting sqref="U15">
    <cfRule type="containsText" dxfId="0" priority="1" operator="containsText" text="ERREUR">
      <formula>NOT(ISERROR(SEARCH("ERREUR",U15)))</formula>
    </cfRule>
  </conditionalFormatting>
  <dataValidations count="18">
    <dataValidation type="list" allowBlank="1" showInputMessage="1" showErrorMessage="1" sqref="B38">
      <formula1>Climatisation</formula1>
    </dataValidation>
    <dataValidation type="list" allowBlank="1" showInputMessage="1" showErrorMessage="1" sqref="B37">
      <formula1>Ventilation</formula1>
    </dataValidation>
    <dataValidation type="list" allowBlank="1" showInputMessage="1" showErrorMessage="1" sqref="D22">
      <formula1>Emetteurs</formula1>
    </dataValidation>
    <dataValidation type="list" allowBlank="1" showInputMessage="1" showErrorMessage="1" sqref="D21">
      <formula1>Type_chauffage</formula1>
    </dataValidation>
    <dataValidation type="list" allowBlank="1" showInputMessage="1" showErrorMessage="1" sqref="C30">
      <formula1>ECS</formula1>
    </dataValidation>
    <dataValidation type="list" allowBlank="1" showInputMessage="1" showErrorMessage="1" sqref="C32">
      <formula1>Système_solaire</formula1>
    </dataValidation>
    <dataValidation type="list" allowBlank="1" showInputMessage="1" showErrorMessage="1" sqref="W2:W7">
      <formula1>Epaisseur_isolant</formula1>
    </dataValidation>
    <dataValidation type="list" allowBlank="1" showInputMessage="1" showErrorMessage="1" sqref="X2:X7">
      <formula1>Structure_Murs</formula1>
    </dataValidation>
    <dataValidation type="list" allowBlank="1" showInputMessage="1" showErrorMessage="1" sqref="V15 Q15">
      <formula1>Orientation</formula1>
    </dataValidation>
    <dataValidation type="list" allowBlank="1" showInputMessage="1" showErrorMessage="1" sqref="Z15">
      <formula1>VR</formula1>
    </dataValidation>
    <dataValidation type="list" allowBlank="1" showInputMessage="1" showErrorMessage="1" sqref="X15">
      <formula1>Type_Menuiserie</formula1>
    </dataValidation>
    <dataValidation type="list" allowBlank="1" showInputMessage="1" showErrorMessage="1" sqref="Y15">
      <formula1>Ep_verre</formula1>
    </dataValidation>
    <dataValidation type="list" allowBlank="1" showInputMessage="1" showErrorMessage="1" sqref="W15">
      <formula1>Type_ouvrant</formula1>
    </dataValidation>
    <dataValidation type="list" allowBlank="1" showInputMessage="1" showErrorMessage="1" sqref="M15">
      <formula1>Orientation_PLD</formula1>
    </dataValidation>
    <dataValidation type="list" allowBlank="1" showInputMessage="1" showErrorMessage="1" sqref="R15">
      <formula1>Code_Mur</formula1>
    </dataValidation>
    <dataValidation type="list" allowBlank="1" showInputMessage="1" showErrorMessage="1" sqref="I15">
      <formula1>Type_plancher</formula1>
    </dataValidation>
    <dataValidation type="list" allowBlank="1" showInputMessage="1" showErrorMessage="1" sqref="N1">
      <formula1>Année_construction</formula1>
    </dataValidation>
    <dataValidation type="list" allowBlank="1" showInputMessage="1" showErrorMessage="1" sqref="A15">
      <formula1>Nom_Pièce</formula1>
    </dataValidation>
  </dataValidations>
  <pageMargins left="0.25" right="0.25" top="0.75" bottom="0.75" header="0.3" footer="0.3"/>
  <pageSetup paperSize="9" scale="55" orientation="landscape" horizontalDpi="1200" verticalDpi="12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B1:V55"/>
  <sheetViews>
    <sheetView topLeftCell="A24" zoomScale="90" zoomScaleNormal="90" workbookViewId="0">
      <selection activeCell="L29" sqref="L29"/>
    </sheetView>
  </sheetViews>
  <sheetFormatPr baseColWidth="10" defaultRowHeight="15"/>
  <cols>
    <col min="1" max="1" width="3.5703125" style="7" customWidth="1"/>
    <col min="2" max="2" width="23.28515625" style="7" customWidth="1"/>
    <col min="3" max="3" width="26.140625" style="7" customWidth="1"/>
    <col min="4" max="4" width="14.28515625" style="7" customWidth="1"/>
    <col min="5" max="5" width="15.140625" style="7" customWidth="1"/>
    <col min="6" max="6" width="15" style="7" customWidth="1"/>
    <col min="7" max="7" width="15.5703125" style="7" customWidth="1"/>
    <col min="8" max="8" width="23.28515625" style="7" customWidth="1"/>
    <col min="9" max="9" width="18.28515625" style="7" customWidth="1"/>
    <col min="10" max="10" width="13.7109375" style="7" customWidth="1"/>
    <col min="11" max="11" width="23.28515625" style="7" customWidth="1"/>
    <col min="12" max="12" width="24.28515625" style="7" customWidth="1"/>
    <col min="13" max="13" width="12.5703125" style="7" customWidth="1"/>
    <col min="14" max="14" width="16.42578125" style="7" customWidth="1"/>
    <col min="15" max="16" width="12.5703125" style="7" customWidth="1"/>
    <col min="17" max="18" width="15.5703125" style="7" customWidth="1"/>
    <col min="19" max="19" width="12.5703125" style="7" customWidth="1"/>
    <col min="20" max="21" width="15.5703125" style="7" customWidth="1"/>
    <col min="22" max="22" width="12.5703125" style="7" customWidth="1"/>
    <col min="23" max="16384" width="11.42578125" style="7"/>
  </cols>
  <sheetData>
    <row r="1" spans="2:16">
      <c r="B1" s="3" t="str">
        <f>Métré!B1</f>
        <v>Nom et prénom</v>
      </c>
      <c r="C1" s="12">
        <f>Métré!C1</f>
        <v>0</v>
      </c>
      <c r="D1" s="15"/>
      <c r="E1" s="16"/>
      <c r="F1" s="11"/>
      <c r="G1" s="11"/>
      <c r="H1" s="11"/>
      <c r="I1" s="11"/>
    </row>
    <row r="2" spans="2:16">
      <c r="B2" s="3" t="str">
        <f>Métré!B2</f>
        <v>Adresse</v>
      </c>
      <c r="C2" s="6">
        <f>Métré!C2</f>
        <v>0</v>
      </c>
      <c r="D2" s="13"/>
      <c r="E2" s="14"/>
      <c r="F2" s="11"/>
      <c r="G2" s="11"/>
      <c r="H2" s="11"/>
      <c r="I2" s="11"/>
    </row>
    <row r="3" spans="2:16">
      <c r="B3" s="46"/>
      <c r="C3" s="46"/>
      <c r="D3" s="46"/>
      <c r="E3" s="46"/>
      <c r="F3" s="46"/>
      <c r="G3" s="11"/>
      <c r="H3" s="11"/>
      <c r="I3" s="11"/>
    </row>
    <row r="4" spans="2:16">
      <c r="B4" s="10"/>
      <c r="C4" s="47" t="s">
        <v>71</v>
      </c>
      <c r="D4" s="10"/>
      <c r="E4" s="48" t="s">
        <v>205</v>
      </c>
      <c r="F4" s="99" t="s">
        <v>87</v>
      </c>
      <c r="H4" s="47" t="s">
        <v>61</v>
      </c>
      <c r="I4" s="10" t="s">
        <v>74</v>
      </c>
      <c r="K4" s="47" t="s">
        <v>84</v>
      </c>
      <c r="L4" s="47" t="s">
        <v>202</v>
      </c>
      <c r="M4"/>
      <c r="N4"/>
      <c r="O4"/>
      <c r="P4"/>
    </row>
    <row r="5" spans="2:16">
      <c r="B5" s="47" t="s">
        <v>3</v>
      </c>
      <c r="C5" s="10" t="s">
        <v>85</v>
      </c>
      <c r="D5" s="10" t="s">
        <v>86</v>
      </c>
      <c r="E5" s="49" t="s">
        <v>206</v>
      </c>
      <c r="F5" s="100"/>
      <c r="H5" s="10" t="s">
        <v>46</v>
      </c>
      <c r="I5" s="10"/>
      <c r="K5" s="47" t="s">
        <v>3</v>
      </c>
      <c r="L5" s="10" t="s">
        <v>46</v>
      </c>
      <c r="M5"/>
      <c r="N5"/>
      <c r="O5"/>
      <c r="P5"/>
    </row>
    <row r="6" spans="2:16">
      <c r="B6" s="10" t="s">
        <v>46</v>
      </c>
      <c r="C6" s="10"/>
      <c r="D6" s="10"/>
      <c r="E6" s="50" t="str">
        <f>IF(B6="Total général","0",C6*D6)</f>
        <v>0</v>
      </c>
      <c r="F6" s="54" t="e">
        <f>E24/GETPIVOTDATA("Somme de Surf Hab",$B$4)</f>
        <v>#DIV/0!</v>
      </c>
      <c r="H6"/>
      <c r="I6"/>
      <c r="K6" s="10" t="s">
        <v>46</v>
      </c>
      <c r="L6" s="10"/>
      <c r="M6"/>
      <c r="N6"/>
      <c r="O6"/>
      <c r="P6"/>
    </row>
    <row r="7" spans="2:16">
      <c r="B7"/>
      <c r="C7"/>
      <c r="D7"/>
      <c r="E7" s="51">
        <f t="shared" ref="E7:E23" si="0">IF(B7="Total général","0",C7*D7)</f>
        <v>0</v>
      </c>
      <c r="F7" s="52"/>
      <c r="H7"/>
      <c r="I7"/>
      <c r="K7"/>
      <c r="L7"/>
      <c r="M7"/>
      <c r="N7"/>
      <c r="O7"/>
      <c r="P7"/>
    </row>
    <row r="8" spans="2:16">
      <c r="B8"/>
      <c r="C8"/>
      <c r="D8"/>
      <c r="E8" s="50">
        <f t="shared" si="0"/>
        <v>0</v>
      </c>
      <c r="F8" s="52"/>
      <c r="H8"/>
      <c r="I8"/>
      <c r="K8"/>
      <c r="L8"/>
      <c r="M8"/>
      <c r="N8"/>
      <c r="O8"/>
      <c r="P8"/>
    </row>
    <row r="9" spans="2:16">
      <c r="B9"/>
      <c r="C9"/>
      <c r="D9"/>
      <c r="E9" s="50">
        <f t="shared" si="0"/>
        <v>0</v>
      </c>
      <c r="F9" s="52"/>
      <c r="H9"/>
      <c r="I9"/>
      <c r="K9"/>
      <c r="L9"/>
      <c r="M9"/>
      <c r="N9"/>
      <c r="O9"/>
      <c r="P9"/>
    </row>
    <row r="10" spans="2:16">
      <c r="B10"/>
      <c r="C10"/>
      <c r="D10"/>
      <c r="E10" s="50">
        <f t="shared" si="0"/>
        <v>0</v>
      </c>
      <c r="F10" s="52"/>
      <c r="H10"/>
      <c r="I10"/>
      <c r="K10"/>
      <c r="L10"/>
      <c r="M10"/>
      <c r="N10"/>
      <c r="O10"/>
      <c r="P10"/>
    </row>
    <row r="11" spans="2:16">
      <c r="B11"/>
      <c r="C11"/>
      <c r="D11"/>
      <c r="E11" s="50">
        <f t="shared" si="0"/>
        <v>0</v>
      </c>
      <c r="F11" s="52"/>
      <c r="H11"/>
      <c r="I11"/>
      <c r="K11"/>
      <c r="L11"/>
      <c r="M11"/>
      <c r="N11"/>
      <c r="O11"/>
      <c r="P11"/>
    </row>
    <row r="12" spans="2:16">
      <c r="B12"/>
      <c r="C12"/>
      <c r="D12"/>
      <c r="E12" s="50">
        <f t="shared" si="0"/>
        <v>0</v>
      </c>
      <c r="F12" s="52"/>
      <c r="H12"/>
      <c r="I12"/>
      <c r="K12"/>
      <c r="L12"/>
      <c r="M12"/>
      <c r="N12"/>
      <c r="O12"/>
      <c r="P12"/>
    </row>
    <row r="13" spans="2:16">
      <c r="B13"/>
      <c r="C13"/>
      <c r="D13"/>
      <c r="E13" s="50">
        <f t="shared" si="0"/>
        <v>0</v>
      </c>
      <c r="F13" s="52"/>
      <c r="H13"/>
      <c r="I13"/>
      <c r="K13"/>
      <c r="L13"/>
      <c r="M13"/>
      <c r="N13"/>
      <c r="O13"/>
      <c r="P13"/>
    </row>
    <row r="14" spans="2:16">
      <c r="B14"/>
      <c r="C14"/>
      <c r="D14"/>
      <c r="E14" s="50">
        <f t="shared" si="0"/>
        <v>0</v>
      </c>
      <c r="F14" s="52"/>
      <c r="H14"/>
      <c r="I14"/>
      <c r="K14"/>
      <c r="L14"/>
      <c r="M14"/>
      <c r="N14"/>
      <c r="O14"/>
      <c r="P14"/>
    </row>
    <row r="15" spans="2:16">
      <c r="B15"/>
      <c r="C15"/>
      <c r="D15"/>
      <c r="E15" s="50">
        <f t="shared" si="0"/>
        <v>0</v>
      </c>
      <c r="F15" s="52"/>
      <c r="H15"/>
      <c r="I15"/>
      <c r="K15"/>
      <c r="L15"/>
      <c r="M15"/>
      <c r="N15"/>
      <c r="O15"/>
      <c r="P15"/>
    </row>
    <row r="16" spans="2:16">
      <c r="B16"/>
      <c r="C16"/>
      <c r="D16"/>
      <c r="E16" s="50">
        <f t="shared" si="0"/>
        <v>0</v>
      </c>
      <c r="F16" s="52"/>
      <c r="K16"/>
      <c r="L16"/>
      <c r="M16"/>
      <c r="N16"/>
      <c r="O16"/>
      <c r="P16"/>
    </row>
    <row r="17" spans="2:16">
      <c r="B17"/>
      <c r="C17"/>
      <c r="D17"/>
      <c r="E17" s="50">
        <f t="shared" si="0"/>
        <v>0</v>
      </c>
      <c r="F17" s="52"/>
      <c r="K17"/>
      <c r="L17"/>
      <c r="M17"/>
      <c r="N17"/>
      <c r="O17"/>
      <c r="P17"/>
    </row>
    <row r="18" spans="2:16">
      <c r="B18"/>
      <c r="C18"/>
      <c r="D18"/>
      <c r="E18" s="50">
        <f t="shared" si="0"/>
        <v>0</v>
      </c>
      <c r="F18" s="52"/>
      <c r="K18"/>
      <c r="L18"/>
      <c r="M18"/>
      <c r="N18"/>
      <c r="O18"/>
      <c r="P18"/>
    </row>
    <row r="19" spans="2:16">
      <c r="B19"/>
      <c r="C19"/>
      <c r="D19"/>
      <c r="E19" s="51">
        <f t="shared" si="0"/>
        <v>0</v>
      </c>
      <c r="F19" s="53"/>
      <c r="K19"/>
      <c r="L19"/>
      <c r="M19"/>
      <c r="N19"/>
      <c r="O19"/>
      <c r="P19"/>
    </row>
    <row r="20" spans="2:16">
      <c r="B20"/>
      <c r="C20"/>
      <c r="D20"/>
      <c r="E20" s="51">
        <f t="shared" si="0"/>
        <v>0</v>
      </c>
      <c r="F20" s="53"/>
      <c r="G20"/>
      <c r="K20"/>
      <c r="L20"/>
      <c r="M20"/>
      <c r="N20"/>
      <c r="O20"/>
      <c r="P20"/>
    </row>
    <row r="21" spans="2:16">
      <c r="B21"/>
      <c r="C21"/>
      <c r="D21"/>
      <c r="E21" s="51">
        <f t="shared" si="0"/>
        <v>0</v>
      </c>
      <c r="G21"/>
      <c r="K21"/>
      <c r="L21"/>
      <c r="M21"/>
      <c r="N21"/>
      <c r="O21"/>
      <c r="P21"/>
    </row>
    <row r="22" spans="2:16">
      <c r="B22"/>
      <c r="C22"/>
      <c r="D22"/>
      <c r="E22" s="51">
        <f t="shared" si="0"/>
        <v>0</v>
      </c>
      <c r="G22"/>
      <c r="I22" s="2" t="s">
        <v>191</v>
      </c>
      <c r="J22" s="2" t="s">
        <v>192</v>
      </c>
      <c r="K22" s="2" t="s">
        <v>193</v>
      </c>
      <c r="L22" s="2" t="s">
        <v>194</v>
      </c>
      <c r="M22"/>
      <c r="N22"/>
      <c r="O22"/>
      <c r="P22"/>
    </row>
    <row r="23" spans="2:16">
      <c r="B23"/>
      <c r="C23"/>
      <c r="D23"/>
      <c r="E23" s="51">
        <f t="shared" si="0"/>
        <v>0</v>
      </c>
      <c r="G23"/>
      <c r="I23" s="68" t="s">
        <v>76</v>
      </c>
      <c r="J23" s="55">
        <f>Métré!W2</f>
        <v>0</v>
      </c>
      <c r="K23" s="55">
        <f>Métré!X2</f>
        <v>0</v>
      </c>
      <c r="L23" s="55">
        <f>Métré!Y2</f>
        <v>0</v>
      </c>
      <c r="M23"/>
      <c r="N23"/>
      <c r="O23"/>
      <c r="P23"/>
    </row>
    <row r="24" spans="2:16">
      <c r="B24"/>
      <c r="C24"/>
      <c r="D24"/>
      <c r="E24" s="51">
        <f>SUM(E6:E23)</f>
        <v>0</v>
      </c>
      <c r="G24"/>
      <c r="I24" s="68" t="s">
        <v>77</v>
      </c>
      <c r="J24" s="55">
        <f>Métré!W3</f>
        <v>0</v>
      </c>
      <c r="K24" s="55">
        <f>Métré!X3</f>
        <v>0</v>
      </c>
      <c r="L24" s="55">
        <f>Métré!Y3</f>
        <v>0</v>
      </c>
      <c r="M24"/>
      <c r="N24"/>
      <c r="O24"/>
      <c r="P24"/>
    </row>
    <row r="25" spans="2:16">
      <c r="B25"/>
      <c r="C25"/>
      <c r="D25"/>
      <c r="E25" s="51">
        <f>E24</f>
        <v>0</v>
      </c>
      <c r="G25"/>
      <c r="I25" s="68" t="s">
        <v>78</v>
      </c>
      <c r="J25" s="55">
        <f>Métré!W6</f>
        <v>0</v>
      </c>
      <c r="K25" s="55">
        <f>Métré!X6</f>
        <v>0</v>
      </c>
      <c r="L25" s="55">
        <f>Métré!Y6</f>
        <v>0</v>
      </c>
      <c r="M25"/>
      <c r="N25"/>
      <c r="O25"/>
      <c r="P25"/>
    </row>
    <row r="26" spans="2:16">
      <c r="B26" s="10"/>
      <c r="C26" s="10"/>
      <c r="D26" s="10"/>
      <c r="E26"/>
      <c r="G26"/>
      <c r="I26" s="68" t="s">
        <v>79</v>
      </c>
      <c r="J26" s="55">
        <f>Métré!W7</f>
        <v>0</v>
      </c>
      <c r="K26" s="55">
        <f>Métré!X7</f>
        <v>0</v>
      </c>
      <c r="L26" s="55">
        <f>Métré!Y7</f>
        <v>0</v>
      </c>
      <c r="M26" s="10"/>
      <c r="N26" s="10"/>
      <c r="O26" s="10"/>
      <c r="P26"/>
    </row>
    <row r="27" spans="2:16">
      <c r="B27" s="10"/>
      <c r="C27" s="10"/>
      <c r="D27" s="10"/>
      <c r="E27"/>
      <c r="G27"/>
      <c r="K27" s="10"/>
      <c r="L27" s="10"/>
      <c r="M27" s="10"/>
      <c r="N27" s="10"/>
      <c r="O27" s="10"/>
      <c r="P27"/>
    </row>
    <row r="28" spans="2:16">
      <c r="B28" s="10"/>
      <c r="C28" s="10"/>
      <c r="D28" s="10"/>
      <c r="E28"/>
      <c r="G28"/>
      <c r="K28" s="10"/>
      <c r="L28" s="10"/>
      <c r="M28" s="10"/>
      <c r="N28" s="10"/>
      <c r="O28" s="10"/>
      <c r="P28"/>
    </row>
    <row r="29" spans="2:16">
      <c r="B29" s="10"/>
      <c r="C29" s="10"/>
      <c r="D29" s="10"/>
      <c r="E29"/>
      <c r="G29"/>
      <c r="K29" s="10"/>
      <c r="L29" s="10"/>
      <c r="M29" s="10"/>
      <c r="N29" s="10"/>
      <c r="O29" s="10"/>
      <c r="P29"/>
    </row>
    <row r="30" spans="2:16">
      <c r="B30" s="47" t="s">
        <v>83</v>
      </c>
      <c r="C30" s="47" t="s">
        <v>1</v>
      </c>
      <c r="D30" s="47" t="s">
        <v>47</v>
      </c>
      <c r="E30" s="47" t="s">
        <v>27</v>
      </c>
      <c r="F30" s="47" t="s">
        <v>28</v>
      </c>
      <c r="G30"/>
      <c r="H30"/>
      <c r="I30"/>
      <c r="J30"/>
      <c r="K30"/>
      <c r="L30"/>
      <c r="M30"/>
      <c r="N30"/>
      <c r="O30"/>
      <c r="P30"/>
    </row>
    <row r="31" spans="2:16">
      <c r="B31" s="10"/>
      <c r="C31" s="10" t="s">
        <v>46</v>
      </c>
      <c r="D31" s="10"/>
      <c r="E31" s="10"/>
      <c r="F31" s="10"/>
      <c r="G31"/>
      <c r="H31"/>
      <c r="I31"/>
      <c r="J31"/>
      <c r="K31"/>
      <c r="L31"/>
      <c r="M31"/>
      <c r="N31"/>
      <c r="O31"/>
      <c r="P31"/>
    </row>
    <row r="32" spans="2:16">
      <c r="B32" s="10"/>
      <c r="C32" s="10"/>
      <c r="D32" s="10"/>
      <c r="E32" s="10"/>
      <c r="F32" s="10"/>
      <c r="G32"/>
      <c r="H32"/>
      <c r="I32"/>
      <c r="J32"/>
      <c r="K32"/>
      <c r="L32"/>
      <c r="M32"/>
      <c r="N32"/>
      <c r="O32"/>
      <c r="P32"/>
    </row>
    <row r="33" spans="2:22">
      <c r="B33" s="10"/>
      <c r="C33" s="10"/>
      <c r="D33" s="10"/>
      <c r="E33" s="10"/>
      <c r="F33" s="10"/>
      <c r="G33"/>
      <c r="H33"/>
      <c r="I33"/>
      <c r="J33"/>
      <c r="K33"/>
      <c r="L33"/>
      <c r="M33"/>
      <c r="N33"/>
      <c r="O33"/>
      <c r="P33"/>
    </row>
    <row r="34" spans="2:22">
      <c r="B34" s="47" t="s">
        <v>72</v>
      </c>
      <c r="C34" s="10"/>
      <c r="D34" s="10"/>
      <c r="E34" s="10"/>
      <c r="F34" s="10"/>
      <c r="G34"/>
      <c r="H34"/>
      <c r="I34"/>
      <c r="J34"/>
      <c r="K34"/>
      <c r="L34"/>
      <c r="M34"/>
      <c r="N34"/>
      <c r="O34"/>
      <c r="P34"/>
    </row>
    <row r="35" spans="2:22">
      <c r="B35" s="10" t="s">
        <v>46</v>
      </c>
      <c r="C35" s="10"/>
      <c r="D35" s="10"/>
      <c r="E35" s="10"/>
      <c r="F35" s="10"/>
      <c r="G35"/>
      <c r="H35"/>
      <c r="I35"/>
      <c r="J35"/>
      <c r="K35"/>
      <c r="L35"/>
      <c r="M35"/>
      <c r="N35"/>
      <c r="O35"/>
      <c r="P35"/>
    </row>
    <row r="36" spans="2:22"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</row>
    <row r="37" spans="2:22"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</row>
    <row r="38" spans="2:22">
      <c r="B38"/>
      <c r="C38"/>
      <c r="D38"/>
      <c r="E38"/>
      <c r="F38"/>
      <c r="G38"/>
      <c r="H38"/>
      <c r="I38"/>
      <c r="J38"/>
      <c r="K38"/>
      <c r="L38" s="10"/>
    </row>
    <row r="39" spans="2:22">
      <c r="B39"/>
      <c r="C39"/>
      <c r="D39"/>
      <c r="E39"/>
      <c r="F39"/>
      <c r="G39"/>
      <c r="H39"/>
      <c r="I39"/>
      <c r="J39"/>
      <c r="K39"/>
    </row>
    <row r="40" spans="2:22">
      <c r="B40"/>
      <c r="C40"/>
      <c r="D40"/>
      <c r="E40"/>
      <c r="F40"/>
      <c r="G40"/>
      <c r="H40"/>
      <c r="I40"/>
      <c r="J40"/>
      <c r="K40"/>
      <c r="Q40"/>
      <c r="R40"/>
      <c r="S40"/>
      <c r="T40"/>
      <c r="U40"/>
      <c r="V40"/>
    </row>
    <row r="41" spans="2:22">
      <c r="G41"/>
      <c r="H41"/>
      <c r="Q41"/>
      <c r="R41"/>
      <c r="S41"/>
      <c r="T41"/>
      <c r="U41"/>
      <c r="V41"/>
    </row>
    <row r="42" spans="2:22">
      <c r="B42" s="47" t="s">
        <v>81</v>
      </c>
      <c r="C42" s="47" t="s">
        <v>80</v>
      </c>
      <c r="D42"/>
      <c r="E42"/>
      <c r="F42"/>
      <c r="G42"/>
      <c r="H42"/>
      <c r="Q42"/>
      <c r="R42"/>
      <c r="S42"/>
      <c r="T42"/>
      <c r="U42"/>
      <c r="V42"/>
    </row>
    <row r="43" spans="2:22">
      <c r="B43" s="47" t="s">
        <v>54</v>
      </c>
      <c r="C43" s="10" t="s">
        <v>46</v>
      </c>
      <c r="D43"/>
      <c r="E43"/>
      <c r="F43"/>
      <c r="G43"/>
      <c r="H43"/>
      <c r="Q43"/>
      <c r="R43"/>
      <c r="S43"/>
      <c r="T43"/>
      <c r="U43"/>
      <c r="V43"/>
    </row>
    <row r="44" spans="2:22">
      <c r="B44" s="10" t="s">
        <v>46</v>
      </c>
      <c r="C44" s="10"/>
      <c r="D44"/>
      <c r="E44"/>
      <c r="F44"/>
      <c r="G44"/>
      <c r="H44"/>
      <c r="Q44"/>
      <c r="R44"/>
      <c r="S44"/>
      <c r="T44"/>
      <c r="U44"/>
      <c r="V44"/>
    </row>
    <row r="45" spans="2:22">
      <c r="B45"/>
      <c r="C45"/>
      <c r="D45"/>
      <c r="E45"/>
      <c r="F45"/>
      <c r="G45"/>
      <c r="H45"/>
      <c r="Q45"/>
      <c r="R45"/>
      <c r="S45"/>
      <c r="T45"/>
      <c r="U45"/>
      <c r="V45"/>
    </row>
    <row r="46" spans="2:22">
      <c r="B46"/>
      <c r="C46"/>
      <c r="D46"/>
      <c r="E46"/>
      <c r="F46"/>
      <c r="G46"/>
      <c r="H46"/>
      <c r="Q46"/>
      <c r="R46"/>
      <c r="S46"/>
      <c r="T46"/>
      <c r="U46"/>
      <c r="V46"/>
    </row>
    <row r="47" spans="2:22">
      <c r="B47"/>
      <c r="C47"/>
      <c r="D47"/>
      <c r="E47"/>
      <c r="F47"/>
      <c r="G47"/>
      <c r="H47"/>
      <c r="Q47"/>
      <c r="R47"/>
      <c r="S47"/>
      <c r="T47"/>
      <c r="U47"/>
      <c r="V47"/>
    </row>
    <row r="48" spans="2:22">
      <c r="B48"/>
      <c r="C48"/>
      <c r="D48"/>
      <c r="E48"/>
      <c r="F48"/>
      <c r="G48"/>
      <c r="H48"/>
      <c r="Q48"/>
      <c r="R48"/>
      <c r="S48"/>
      <c r="T48"/>
      <c r="U48"/>
      <c r="V48"/>
    </row>
    <row r="49" spans="2:22">
      <c r="B49"/>
      <c r="C49"/>
      <c r="D49"/>
      <c r="E49"/>
      <c r="F49"/>
      <c r="G49"/>
      <c r="H49"/>
      <c r="L49"/>
      <c r="M49"/>
      <c r="N49"/>
      <c r="O49"/>
      <c r="P49"/>
      <c r="Q49"/>
      <c r="R49"/>
      <c r="S49"/>
      <c r="T49"/>
      <c r="U49"/>
      <c r="V49"/>
    </row>
    <row r="50" spans="2:22">
      <c r="B50"/>
      <c r="C50"/>
      <c r="D50"/>
      <c r="E50"/>
      <c r="F50"/>
      <c r="G50"/>
      <c r="H50"/>
      <c r="L50"/>
      <c r="M50"/>
      <c r="N50"/>
      <c r="O50"/>
      <c r="P50"/>
      <c r="Q50"/>
      <c r="R50"/>
      <c r="S50"/>
      <c r="T50"/>
      <c r="U50"/>
      <c r="V50"/>
    </row>
    <row r="51" spans="2:22">
      <c r="B51"/>
      <c r="C51"/>
      <c r="D51"/>
      <c r="E51"/>
      <c r="F51"/>
      <c r="G51"/>
      <c r="H51"/>
      <c r="L51"/>
      <c r="M51"/>
      <c r="N51"/>
      <c r="O51"/>
      <c r="P51"/>
      <c r="Q51"/>
      <c r="R51"/>
      <c r="S51"/>
      <c r="T51"/>
      <c r="U51"/>
      <c r="V51"/>
    </row>
    <row r="52" spans="2:22">
      <c r="B52"/>
      <c r="C52"/>
      <c r="D52"/>
      <c r="E52"/>
      <c r="F52"/>
      <c r="G52"/>
      <c r="H52" s="10"/>
      <c r="L52"/>
      <c r="M52"/>
      <c r="N52"/>
      <c r="O52"/>
      <c r="P52"/>
      <c r="Q52"/>
      <c r="R52"/>
      <c r="S52"/>
      <c r="T52"/>
      <c r="U52"/>
      <c r="V52"/>
    </row>
    <row r="53" spans="2:22">
      <c r="B53" s="8"/>
      <c r="C53" s="10"/>
      <c r="D53" s="10"/>
      <c r="E53" s="10"/>
      <c r="F53" s="10"/>
      <c r="G53" s="10"/>
      <c r="L53"/>
      <c r="M53"/>
      <c r="N53"/>
      <c r="O53"/>
      <c r="P53"/>
      <c r="Q53"/>
      <c r="R53"/>
      <c r="S53"/>
      <c r="T53"/>
      <c r="U53"/>
      <c r="V53"/>
    </row>
    <row r="54" spans="2:22">
      <c r="L54"/>
      <c r="M54"/>
      <c r="N54"/>
      <c r="O54"/>
      <c r="P54"/>
      <c r="Q54"/>
      <c r="R54"/>
      <c r="S54"/>
      <c r="T54"/>
      <c r="U54"/>
      <c r="V54"/>
    </row>
    <row r="55" spans="2:22">
      <c r="L55"/>
      <c r="M55"/>
      <c r="N55"/>
      <c r="O55"/>
      <c r="P55"/>
      <c r="Q55"/>
      <c r="R55"/>
      <c r="S55"/>
      <c r="T55"/>
      <c r="U55"/>
      <c r="V55"/>
    </row>
  </sheetData>
  <mergeCells count="1">
    <mergeCell ref="F4:F5"/>
  </mergeCells>
  <dataValidations count="1">
    <dataValidation type="list" allowBlank="1" showInputMessage="1" showErrorMessage="1" sqref="J23:L26">
      <formula1>Epaisseur_isolant</formula1>
    </dataValidation>
  </dataValidations>
  <pageMargins left="0.25" right="0.25" top="0.75" bottom="0.75" header="0.3" footer="0.3"/>
  <pageSetup paperSize="9" scale="66" orientation="landscape" horizontalDpi="1200" verticalDpi="1200" r:id="rId6"/>
  <drawing r:id="rId7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3:X77"/>
  <sheetViews>
    <sheetView workbookViewId="0">
      <selection activeCell="E5" sqref="E5"/>
    </sheetView>
  </sheetViews>
  <sheetFormatPr baseColWidth="10" defaultRowHeight="15"/>
  <cols>
    <col min="2" max="2" width="16.85546875" customWidth="1"/>
    <col min="4" max="4" width="21" customWidth="1"/>
    <col min="7" max="7" width="14.5703125" customWidth="1"/>
    <col min="13" max="13" width="20" customWidth="1"/>
    <col min="17" max="17" width="16.42578125" customWidth="1"/>
  </cols>
  <sheetData>
    <row r="3" spans="2:17">
      <c r="B3" t="s">
        <v>6</v>
      </c>
      <c r="D3" t="s">
        <v>19</v>
      </c>
      <c r="E3" t="s">
        <v>29</v>
      </c>
      <c r="G3" s="1" t="s">
        <v>33</v>
      </c>
      <c r="I3" t="s">
        <v>55</v>
      </c>
      <c r="K3" t="s">
        <v>49</v>
      </c>
      <c r="M3" t="s">
        <v>62</v>
      </c>
      <c r="O3" t="s">
        <v>76</v>
      </c>
      <c r="Q3" t="s">
        <v>211</v>
      </c>
    </row>
    <row r="4" spans="2:17">
      <c r="B4" t="s">
        <v>7</v>
      </c>
      <c r="D4" t="s">
        <v>20</v>
      </c>
      <c r="E4" t="s">
        <v>30</v>
      </c>
      <c r="G4" s="1" t="s">
        <v>210</v>
      </c>
      <c r="I4" t="s">
        <v>32</v>
      </c>
      <c r="K4" t="s">
        <v>52</v>
      </c>
      <c r="M4" t="s">
        <v>201</v>
      </c>
      <c r="O4" t="s">
        <v>77</v>
      </c>
      <c r="Q4" t="s">
        <v>212</v>
      </c>
    </row>
    <row r="5" spans="2:17">
      <c r="B5" t="s">
        <v>8</v>
      </c>
      <c r="D5" t="s">
        <v>21</v>
      </c>
      <c r="E5" t="s">
        <v>31</v>
      </c>
      <c r="G5" t="s">
        <v>34</v>
      </c>
      <c r="K5" t="s">
        <v>48</v>
      </c>
      <c r="M5" t="s">
        <v>63</v>
      </c>
      <c r="O5" t="s">
        <v>78</v>
      </c>
      <c r="Q5" t="s">
        <v>88</v>
      </c>
    </row>
    <row r="6" spans="2:17">
      <c r="B6" t="s">
        <v>91</v>
      </c>
      <c r="D6" t="s">
        <v>88</v>
      </c>
      <c r="G6" t="s">
        <v>35</v>
      </c>
      <c r="K6" t="s">
        <v>50</v>
      </c>
      <c r="M6" t="s">
        <v>64</v>
      </c>
      <c r="O6" t="s">
        <v>79</v>
      </c>
      <c r="Q6" t="s">
        <v>213</v>
      </c>
    </row>
    <row r="7" spans="2:17">
      <c r="B7" t="s">
        <v>92</v>
      </c>
      <c r="D7" t="s">
        <v>22</v>
      </c>
      <c r="G7" t="s">
        <v>36</v>
      </c>
      <c r="K7" t="s">
        <v>51</v>
      </c>
      <c r="M7" t="s">
        <v>65</v>
      </c>
    </row>
    <row r="8" spans="2:17">
      <c r="B8" t="s">
        <v>9</v>
      </c>
      <c r="D8" t="s">
        <v>26</v>
      </c>
      <c r="G8" t="s">
        <v>37</v>
      </c>
      <c r="K8" t="s">
        <v>53</v>
      </c>
      <c r="M8" t="s">
        <v>66</v>
      </c>
    </row>
    <row r="9" spans="2:17">
      <c r="B9" t="s">
        <v>89</v>
      </c>
      <c r="D9" t="s">
        <v>25</v>
      </c>
      <c r="G9" t="s">
        <v>38</v>
      </c>
      <c r="M9" t="s">
        <v>67</v>
      </c>
    </row>
    <row r="10" spans="2:17">
      <c r="B10" t="s">
        <v>10</v>
      </c>
      <c r="D10" t="s">
        <v>23</v>
      </c>
      <c r="G10" t="s">
        <v>39</v>
      </c>
      <c r="M10" t="s">
        <v>68</v>
      </c>
    </row>
    <row r="11" spans="2:17">
      <c r="B11" t="s">
        <v>215</v>
      </c>
      <c r="D11" t="s">
        <v>24</v>
      </c>
      <c r="G11" t="s">
        <v>40</v>
      </c>
      <c r="M11" t="s">
        <v>69</v>
      </c>
    </row>
    <row r="12" spans="2:17">
      <c r="B12" t="s">
        <v>200</v>
      </c>
      <c r="M12" t="s">
        <v>70</v>
      </c>
    </row>
    <row r="13" spans="2:17">
      <c r="B13" t="s">
        <v>199</v>
      </c>
    </row>
    <row r="14" spans="2:17">
      <c r="B14" t="s">
        <v>90</v>
      </c>
    </row>
    <row r="15" spans="2:17">
      <c r="B15" t="s">
        <v>11</v>
      </c>
    </row>
    <row r="16" spans="2:17">
      <c r="B16" t="s">
        <v>12</v>
      </c>
    </row>
    <row r="17" spans="2:24">
      <c r="B17" t="s">
        <v>43</v>
      </c>
    </row>
    <row r="18" spans="2:24">
      <c r="B18" t="s">
        <v>13</v>
      </c>
    </row>
    <row r="19" spans="2:24">
      <c r="B19" t="s">
        <v>14</v>
      </c>
    </row>
    <row r="20" spans="2:24">
      <c r="B20" t="s">
        <v>15</v>
      </c>
    </row>
    <row r="21" spans="2:24">
      <c r="B21" t="s">
        <v>16</v>
      </c>
    </row>
    <row r="22" spans="2:24">
      <c r="B22" t="s">
        <v>17</v>
      </c>
    </row>
    <row r="23" spans="2:24">
      <c r="B23" t="s">
        <v>18</v>
      </c>
    </row>
    <row r="24" spans="2:24">
      <c r="B24" t="s">
        <v>203</v>
      </c>
    </row>
    <row r="25" spans="2:24">
      <c r="B25" t="s">
        <v>204</v>
      </c>
    </row>
    <row r="27" spans="2:24">
      <c r="I27" t="s">
        <v>137</v>
      </c>
      <c r="K27" t="s">
        <v>139</v>
      </c>
      <c r="P27" t="s">
        <v>152</v>
      </c>
      <c r="S27" t="s">
        <v>157</v>
      </c>
      <c r="X27" t="s">
        <v>165</v>
      </c>
    </row>
    <row r="28" spans="2:24">
      <c r="G28" t="s">
        <v>124</v>
      </c>
      <c r="I28" t="s">
        <v>138</v>
      </c>
      <c r="K28" t="s">
        <v>180</v>
      </c>
      <c r="P28" t="s">
        <v>153</v>
      </c>
      <c r="S28" t="s">
        <v>158</v>
      </c>
      <c r="X28" t="s">
        <v>166</v>
      </c>
    </row>
    <row r="29" spans="2:24">
      <c r="G29" t="s">
        <v>125</v>
      </c>
      <c r="K29" t="s">
        <v>181</v>
      </c>
      <c r="P29" t="s">
        <v>154</v>
      </c>
      <c r="S29" t="s">
        <v>159</v>
      </c>
      <c r="X29" t="s">
        <v>167</v>
      </c>
    </row>
    <row r="30" spans="2:24">
      <c r="B30" t="s">
        <v>96</v>
      </c>
      <c r="G30" t="s">
        <v>126</v>
      </c>
      <c r="K30" t="s">
        <v>182</v>
      </c>
      <c r="P30" t="s">
        <v>155</v>
      </c>
      <c r="S30" t="s">
        <v>160</v>
      </c>
      <c r="X30" t="s">
        <v>168</v>
      </c>
    </row>
    <row r="31" spans="2:24">
      <c r="B31" t="s">
        <v>97</v>
      </c>
      <c r="G31" t="s">
        <v>127</v>
      </c>
      <c r="K31" t="s">
        <v>183</v>
      </c>
      <c r="S31" t="s">
        <v>161</v>
      </c>
      <c r="X31" t="s">
        <v>169</v>
      </c>
    </row>
    <row r="32" spans="2:24">
      <c r="B32" t="s">
        <v>98</v>
      </c>
      <c r="G32" t="s">
        <v>128</v>
      </c>
      <c r="K32" t="s">
        <v>184</v>
      </c>
      <c r="S32" t="s">
        <v>162</v>
      </c>
    </row>
    <row r="33" spans="2:19">
      <c r="B33" t="s">
        <v>99</v>
      </c>
      <c r="G33" t="s">
        <v>129</v>
      </c>
      <c r="K33" t="s">
        <v>140</v>
      </c>
      <c r="S33" t="s">
        <v>163</v>
      </c>
    </row>
    <row r="34" spans="2:19">
      <c r="B34" t="s">
        <v>100</v>
      </c>
      <c r="G34" t="s">
        <v>130</v>
      </c>
      <c r="K34" t="s">
        <v>141</v>
      </c>
      <c r="S34" t="s">
        <v>164</v>
      </c>
    </row>
    <row r="35" spans="2:19">
      <c r="B35" t="s">
        <v>101</v>
      </c>
      <c r="G35" t="s">
        <v>131</v>
      </c>
      <c r="K35" t="s">
        <v>142</v>
      </c>
    </row>
    <row r="36" spans="2:19">
      <c r="B36" t="s">
        <v>102</v>
      </c>
      <c r="G36" t="s">
        <v>132</v>
      </c>
      <c r="K36" t="s">
        <v>185</v>
      </c>
    </row>
    <row r="37" spans="2:19">
      <c r="B37" t="s">
        <v>103</v>
      </c>
      <c r="G37" t="s">
        <v>133</v>
      </c>
      <c r="K37" t="s">
        <v>143</v>
      </c>
    </row>
    <row r="38" spans="2:19">
      <c r="B38" t="s">
        <v>104</v>
      </c>
      <c r="G38" t="s">
        <v>134</v>
      </c>
      <c r="K38" t="s">
        <v>106</v>
      </c>
    </row>
    <row r="39" spans="2:19">
      <c r="B39" t="s">
        <v>105</v>
      </c>
      <c r="K39" t="s">
        <v>187</v>
      </c>
    </row>
    <row r="40" spans="2:19">
      <c r="B40" t="s">
        <v>106</v>
      </c>
      <c r="K40" t="s">
        <v>144</v>
      </c>
    </row>
    <row r="41" spans="2:19">
      <c r="B41" t="s">
        <v>107</v>
      </c>
      <c r="K41" t="s">
        <v>108</v>
      </c>
    </row>
    <row r="42" spans="2:19">
      <c r="B42" t="s">
        <v>108</v>
      </c>
      <c r="K42" t="s">
        <v>109</v>
      </c>
    </row>
    <row r="43" spans="2:19">
      <c r="B43" t="s">
        <v>109</v>
      </c>
      <c r="K43" t="s">
        <v>110</v>
      </c>
    </row>
    <row r="44" spans="2:19">
      <c r="B44" t="s">
        <v>110</v>
      </c>
      <c r="K44" t="s">
        <v>145</v>
      </c>
    </row>
    <row r="45" spans="2:19">
      <c r="B45" t="s">
        <v>111</v>
      </c>
      <c r="K45" t="s">
        <v>146</v>
      </c>
    </row>
    <row r="46" spans="2:19">
      <c r="B46" t="s">
        <v>112</v>
      </c>
      <c r="K46" t="s">
        <v>147</v>
      </c>
    </row>
    <row r="47" spans="2:19">
      <c r="B47" t="s">
        <v>113</v>
      </c>
      <c r="K47" t="s">
        <v>148</v>
      </c>
    </row>
    <row r="48" spans="2:19">
      <c r="B48" t="s">
        <v>114</v>
      </c>
      <c r="K48" t="s">
        <v>108</v>
      </c>
    </row>
    <row r="49" spans="2:11">
      <c r="B49" t="s">
        <v>115</v>
      </c>
      <c r="K49" t="s">
        <v>149</v>
      </c>
    </row>
    <row r="50" spans="2:11">
      <c r="B50" t="s">
        <v>116</v>
      </c>
      <c r="K50" t="s">
        <v>150</v>
      </c>
    </row>
    <row r="51" spans="2:11">
      <c r="B51" t="s">
        <v>117</v>
      </c>
      <c r="K51" t="s">
        <v>186</v>
      </c>
    </row>
    <row r="52" spans="2:11">
      <c r="B52" t="s">
        <v>118</v>
      </c>
      <c r="K52" t="s">
        <v>114</v>
      </c>
    </row>
    <row r="53" spans="2:11">
      <c r="B53" t="s">
        <v>119</v>
      </c>
      <c r="K53" t="s">
        <v>115</v>
      </c>
    </row>
    <row r="54" spans="2:11">
      <c r="B54" t="s">
        <v>121</v>
      </c>
    </row>
    <row r="55" spans="2:11">
      <c r="B55" t="s">
        <v>120</v>
      </c>
    </row>
    <row r="56" spans="2:11">
      <c r="B56" t="s">
        <v>179</v>
      </c>
    </row>
    <row r="57" spans="2:11">
      <c r="D57" t="s">
        <v>195</v>
      </c>
      <c r="F57">
        <v>0</v>
      </c>
      <c r="H57">
        <v>5</v>
      </c>
    </row>
    <row r="58" spans="2:11">
      <c r="D58" t="s">
        <v>198</v>
      </c>
      <c r="F58">
        <v>1</v>
      </c>
      <c r="H58">
        <v>10</v>
      </c>
    </row>
    <row r="59" spans="2:11">
      <c r="D59" t="s">
        <v>196</v>
      </c>
      <c r="F59">
        <v>2</v>
      </c>
      <c r="H59">
        <v>15</v>
      </c>
    </row>
    <row r="60" spans="2:11">
      <c r="B60" t="s">
        <v>172</v>
      </c>
      <c r="D60" t="s">
        <v>197</v>
      </c>
      <c r="F60">
        <v>3</v>
      </c>
      <c r="H60">
        <v>20</v>
      </c>
    </row>
    <row r="61" spans="2:11">
      <c r="B61" t="s">
        <v>173</v>
      </c>
      <c r="D61" t="s">
        <v>214</v>
      </c>
      <c r="F61">
        <v>4</v>
      </c>
      <c r="H61">
        <v>25</v>
      </c>
    </row>
    <row r="62" spans="2:11">
      <c r="B62" t="s">
        <v>174</v>
      </c>
      <c r="F62">
        <v>5</v>
      </c>
      <c r="H62">
        <v>30</v>
      </c>
    </row>
    <row r="63" spans="2:11">
      <c r="B63" t="s">
        <v>175</v>
      </c>
      <c r="F63">
        <v>6</v>
      </c>
      <c r="H63">
        <v>35</v>
      </c>
    </row>
    <row r="64" spans="2:11">
      <c r="B64" t="s">
        <v>176</v>
      </c>
      <c r="F64">
        <v>7</v>
      </c>
      <c r="H64">
        <v>40</v>
      </c>
    </row>
    <row r="65" spans="2:8">
      <c r="B65" t="s">
        <v>177</v>
      </c>
      <c r="F65">
        <v>8</v>
      </c>
      <c r="H65">
        <v>45</v>
      </c>
    </row>
    <row r="66" spans="2:8">
      <c r="B66" t="s">
        <v>178</v>
      </c>
      <c r="F66">
        <v>9</v>
      </c>
      <c r="H66">
        <v>50</v>
      </c>
    </row>
    <row r="67" spans="2:8">
      <c r="F67">
        <v>10</v>
      </c>
    </row>
    <row r="68" spans="2:8">
      <c r="F68">
        <v>11</v>
      </c>
    </row>
    <row r="69" spans="2:8">
      <c r="F69">
        <v>12</v>
      </c>
    </row>
    <row r="70" spans="2:8">
      <c r="F70">
        <v>13</v>
      </c>
    </row>
    <row r="71" spans="2:8">
      <c r="F71">
        <v>14</v>
      </c>
    </row>
    <row r="72" spans="2:8">
      <c r="F72">
        <v>15</v>
      </c>
    </row>
    <row r="73" spans="2:8">
      <c r="F73">
        <v>16</v>
      </c>
    </row>
    <row r="74" spans="2:8">
      <c r="F74">
        <v>17</v>
      </c>
    </row>
    <row r="75" spans="2:8">
      <c r="F75">
        <v>18</v>
      </c>
    </row>
    <row r="76" spans="2:8">
      <c r="F76">
        <v>19</v>
      </c>
    </row>
    <row r="77" spans="2:8">
      <c r="F77">
        <v>20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6:Z6"/>
  <sheetViews>
    <sheetView workbookViewId="0">
      <selection activeCell="A6" sqref="A6:XFD6"/>
    </sheetView>
  </sheetViews>
  <sheetFormatPr baseColWidth="10" defaultRowHeight="15"/>
  <sheetData>
    <row r="6" spans="1:26">
      <c r="A6" s="18"/>
      <c r="B6" s="24"/>
      <c r="C6" s="19"/>
      <c r="D6" s="19"/>
      <c r="E6" s="20" t="str">
        <f t="shared" ref="E6" si="0">IF(AND(C6="",D6=""),"",IF(OR(C6="",D6=""),"ERREUR",C6*D6))</f>
        <v/>
      </c>
      <c r="F6" s="21"/>
      <c r="G6" s="21"/>
      <c r="H6" s="22" t="str">
        <f t="shared" ref="H6" si="1">IF(AND(F6="",G6=""),"",IF(OR(F6="",G6=""),"ERREUR",F6*G6))</f>
        <v/>
      </c>
      <c r="I6" s="22"/>
      <c r="J6" s="23"/>
      <c r="K6" s="23"/>
      <c r="L6" s="39" t="str">
        <f t="shared" ref="L6" si="2">IF(AND(J6="",K6=""),"",IF(OR(J6="",K6=""),"ERREUR",J6*K6))</f>
        <v/>
      </c>
      <c r="M6" s="38"/>
      <c r="N6" s="25"/>
      <c r="O6" s="25"/>
      <c r="P6" s="40" t="str">
        <f t="shared" ref="P6" si="3">IF(AND(N6="",O6=""),"",IF(OR(N6="",O6=""),"ERREUR",N6*O6))</f>
        <v/>
      </c>
      <c r="Q6" s="26"/>
      <c r="R6" s="26"/>
      <c r="S6" s="27"/>
      <c r="T6" s="27"/>
      <c r="U6" s="28" t="str">
        <f t="shared" ref="U6" si="4">IF(AND(S6="",T6=""),"",IF(OR(S6="",T6=""),"ERREUR",S6*T6))</f>
        <v/>
      </c>
      <c r="V6" s="28"/>
      <c r="W6" s="27"/>
      <c r="X6" s="27"/>
      <c r="Y6" s="28"/>
      <c r="Z6" s="28"/>
    </row>
  </sheetData>
  <conditionalFormatting sqref="L6 P6 U6">
    <cfRule type="cellIs" dxfId="32" priority="5" operator="equal">
      <formula>""""""</formula>
    </cfRule>
  </conditionalFormatting>
  <conditionalFormatting sqref="L6 P6 U6 H6:I6">
    <cfRule type="containsText" dxfId="31" priority="3" operator="containsText" text="ERREUR">
      <formula>NOT(ISERROR(SEARCH("ERREUR",H6)))</formula>
    </cfRule>
    <cfRule type="containsText" dxfId="30" priority="4" operator="containsText" text="ERREUR">
      <formula>NOT(ISERROR(SEARCH("ERREUR",H6)))</formula>
    </cfRule>
  </conditionalFormatting>
  <conditionalFormatting sqref="E6">
    <cfRule type="containsText" dxfId="29" priority="2" operator="containsText" text="ERREUR">
      <formula>NOT(ISERROR(SEARCH("ERREUR",E6)))</formula>
    </cfRule>
  </conditionalFormatting>
  <conditionalFormatting sqref="L6 P6 U6 H6:I6">
    <cfRule type="containsText" dxfId="28" priority="1" operator="containsText" text="ERREUR">
      <formula>NOT(ISERROR(SEARCH("ERREUR",H6)))</formula>
    </cfRule>
  </conditionalFormatting>
  <dataValidations count="9">
    <dataValidation type="list" allowBlank="1" showInputMessage="1" showErrorMessage="1" sqref="I6">
      <formula1>Type_plancher</formula1>
    </dataValidation>
    <dataValidation type="list" allowBlank="1" showInputMessage="1" showErrorMessage="1" sqref="R6">
      <formula1>Code_Mur</formula1>
    </dataValidation>
    <dataValidation type="list" allowBlank="1" showInputMessage="1" showErrorMessage="1" sqref="M6">
      <formula1>Orientation_PLD</formula1>
    </dataValidation>
    <dataValidation type="list" allowBlank="1" showInputMessage="1" showErrorMessage="1" sqref="A6">
      <formula1>Nom_Pièce</formula1>
    </dataValidation>
    <dataValidation type="list" allowBlank="1" showInputMessage="1" showErrorMessage="1" sqref="W6">
      <formula1>Type_ouvrant</formula1>
    </dataValidation>
    <dataValidation type="list" allowBlank="1" showInputMessage="1" showErrorMessage="1" sqref="Y6">
      <formula1>Ep_verre</formula1>
    </dataValidation>
    <dataValidation type="list" allowBlank="1" showInputMessage="1" showErrorMessage="1" sqref="X6">
      <formula1>Type_Menuiserie</formula1>
    </dataValidation>
    <dataValidation type="list" allowBlank="1" showInputMessage="1" showErrorMessage="1" sqref="Z6">
      <formula1>VR</formula1>
    </dataValidation>
    <dataValidation type="list" allowBlank="1" showInputMessage="1" showErrorMessage="1" sqref="Q6 V6">
      <formula1>Orientation</formula1>
    </dataValidation>
  </dataValidations>
  <pageMargins left="0.7" right="0.7" top="0.75" bottom="0.75" header="0.3" footer="0.3"/>
  <ignoredErrors>
    <ignoredError sqref="U6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22</vt:i4>
      </vt:variant>
    </vt:vector>
  </HeadingPairs>
  <TitlesOfParts>
    <vt:vector size="26" baseType="lpstr">
      <vt:lpstr>Métré</vt:lpstr>
      <vt:lpstr>Synthèse</vt:lpstr>
      <vt:lpstr>Listes</vt:lpstr>
      <vt:lpstr>Feuil1</vt:lpstr>
      <vt:lpstr>Année_construction</vt:lpstr>
      <vt:lpstr>Climatisation</vt:lpstr>
      <vt:lpstr>Code_Mur</vt:lpstr>
      <vt:lpstr>ECS</vt:lpstr>
      <vt:lpstr>Emetteurs</vt:lpstr>
      <vt:lpstr>Ep_verre</vt:lpstr>
      <vt:lpstr>Epaisseur_isolant</vt:lpstr>
      <vt:lpstr>Epaisseur_murs</vt:lpstr>
      <vt:lpstr>Nom_Pièce</vt:lpstr>
      <vt:lpstr>Orientation</vt:lpstr>
      <vt:lpstr>Orientation_PLD</vt:lpstr>
      <vt:lpstr>Oui_Non</vt:lpstr>
      <vt:lpstr>Structure_Murs</vt:lpstr>
      <vt:lpstr>Système_solaire</vt:lpstr>
      <vt:lpstr>Type</vt:lpstr>
      <vt:lpstr>Type_chauffage</vt:lpstr>
      <vt:lpstr>Type_Menuiserie</vt:lpstr>
      <vt:lpstr>Type_ouvrant</vt:lpstr>
      <vt:lpstr>Type_plancher</vt:lpstr>
      <vt:lpstr>Type_Rampants</vt:lpstr>
      <vt:lpstr>Ventilation</vt:lpstr>
      <vt:lpstr>VR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The-One</dc:creator>
  <cp:lastModifiedBy>jerome</cp:lastModifiedBy>
  <cp:lastPrinted>2011-10-22T09:15:22Z</cp:lastPrinted>
  <dcterms:created xsi:type="dcterms:W3CDTF">2011-06-15T14:08:49Z</dcterms:created>
  <dcterms:modified xsi:type="dcterms:W3CDTF">2012-09-09T12:43:07Z</dcterms:modified>
</cp:coreProperties>
</file>