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2885" tabRatio="654"/>
  </bookViews>
  <sheets>
    <sheet name="Elèves 2017-2018" sheetId="1" r:id="rId1"/>
  </sheets>
  <definedNames>
    <definedName name="_xlnm._FilterDatabase" localSheetId="0" hidden="1">'Elèves 2017-2018'!$A$6:$EB$13</definedName>
    <definedName name="_xlnm.Print_Area" localSheetId="0">'Elèves 2017-2018'!$A$6:$EB$13</definedName>
  </definedNames>
  <calcPr calcId="171027"/>
</workbook>
</file>

<file path=xl/calcChain.xml><?xml version="1.0" encoding="utf-8"?>
<calcChain xmlns="http://schemas.openxmlformats.org/spreadsheetml/2006/main">
  <c r="A11" i="1" l="1"/>
  <c r="EI11" i="1" s="1"/>
  <c r="A12" i="1"/>
  <c r="EI12" i="1" s="1"/>
  <c r="A13" i="1"/>
  <c r="EI13" i="1" s="1"/>
  <c r="G12" i="1"/>
  <c r="O12" i="1"/>
  <c r="AA12" i="1"/>
  <c r="AF12" i="1" s="1"/>
  <c r="AH12" i="1" s="1"/>
  <c r="AV12" i="1"/>
  <c r="AZ12" i="1"/>
  <c r="BA12" i="1"/>
  <c r="BW12" i="1"/>
  <c r="CB12" i="1" s="1"/>
  <c r="CD12" i="1" s="1"/>
  <c r="CM12" i="1" s="1"/>
  <c r="CO12" i="1" s="1"/>
  <c r="CP12" i="1"/>
  <c r="CQ12" i="1"/>
  <c r="DG12" i="1"/>
  <c r="DX12" i="1" s="1"/>
  <c r="DH12" i="1"/>
  <c r="DI12" i="1"/>
  <c r="DN12" i="1"/>
  <c r="DO12" i="1"/>
  <c r="DV12" i="1"/>
  <c r="DW12" i="1"/>
  <c r="DY12" i="1"/>
  <c r="EL12" i="1"/>
  <c r="G13" i="1"/>
  <c r="O13" i="1"/>
  <c r="AA13" i="1"/>
  <c r="AF13" i="1" s="1"/>
  <c r="AW13" i="1" s="1"/>
  <c r="AY13" i="1" s="1"/>
  <c r="AV13" i="1"/>
  <c r="AZ13" i="1"/>
  <c r="BA13" i="1"/>
  <c r="BW13" i="1"/>
  <c r="CB13" i="1" s="1"/>
  <c r="CM13" i="1" s="1"/>
  <c r="CO13" i="1" s="1"/>
  <c r="CP13" i="1"/>
  <c r="CQ13" i="1"/>
  <c r="DG13" i="1"/>
  <c r="DH13" i="1"/>
  <c r="DI13" i="1"/>
  <c r="DL13" i="1"/>
  <c r="DN13" i="1"/>
  <c r="DO13" i="1"/>
  <c r="DR13" i="1"/>
  <c r="DV13" i="1"/>
  <c r="DW13" i="1"/>
  <c r="DY13" i="1"/>
  <c r="EL13" i="1"/>
  <c r="G11" i="1"/>
  <c r="O11" i="1"/>
  <c r="AA11" i="1"/>
  <c r="AV11" i="1"/>
  <c r="AZ11" i="1"/>
  <c r="BA11" i="1"/>
  <c r="BW11" i="1"/>
  <c r="CP11" i="1"/>
  <c r="CQ11" i="1"/>
  <c r="DG11" i="1"/>
  <c r="DH11" i="1"/>
  <c r="DI11" i="1"/>
  <c r="DN11" i="1"/>
  <c r="DO11" i="1"/>
  <c r="DV11" i="1"/>
  <c r="DW11" i="1"/>
  <c r="DY11" i="1"/>
  <c r="EL11" i="1"/>
  <c r="AW12" i="1" l="1"/>
  <c r="AY12" i="1" s="1"/>
  <c r="CR12" i="1"/>
  <c r="DP12" i="1"/>
  <c r="DS12" i="1" s="1"/>
  <c r="DX13" i="1"/>
  <c r="BG13" i="1"/>
  <c r="CT13" i="1"/>
  <c r="BB13" i="1"/>
  <c r="DJ13" i="1"/>
  <c r="DM13" i="1" s="1"/>
  <c r="CX13" i="1"/>
  <c r="DP13" i="1"/>
  <c r="DS13" i="1" s="1"/>
  <c r="AF11" i="1"/>
  <c r="DX11" i="1"/>
  <c r="CB11" i="1"/>
  <c r="DJ12" i="1" l="1"/>
  <c r="DM12" i="1" s="1"/>
  <c r="DT12" i="1" s="1"/>
  <c r="BB12" i="1"/>
  <c r="CT12" i="1"/>
  <c r="DT13" i="1"/>
  <c r="FM13" i="1"/>
  <c r="CR13" i="1"/>
  <c r="FQ13" i="1"/>
  <c r="FU13" i="1"/>
  <c r="FY13" i="1"/>
  <c r="GC13" i="1"/>
  <c r="FI13" i="1"/>
  <c r="FE13" i="1"/>
  <c r="ES13" i="1"/>
  <c r="EW13" i="1"/>
  <c r="FA13" i="1"/>
  <c r="AW11" i="1"/>
  <c r="CM11" i="1"/>
  <c r="CO11" i="1" l="1"/>
  <c r="AY11" i="1"/>
  <c r="O10" i="1"/>
  <c r="G10" i="1"/>
  <c r="BB11" i="1" l="1"/>
  <c r="CT11" i="1"/>
  <c r="DJ11" i="1"/>
  <c r="DM11" i="1" s="1"/>
  <c r="CR11" i="1"/>
  <c r="DP11" i="1"/>
  <c r="DS11" i="1" s="1"/>
  <c r="DT11" i="1" l="1"/>
  <c r="EL10" i="1"/>
  <c r="DY10" i="1"/>
  <c r="DW10" i="1"/>
  <c r="DV10" i="1"/>
  <c r="DO10" i="1"/>
  <c r="DN10" i="1"/>
  <c r="DI10" i="1"/>
  <c r="DH10" i="1"/>
  <c r="DG10" i="1"/>
  <c r="CQ10" i="1"/>
  <c r="CP10" i="1"/>
  <c r="BW10" i="1"/>
  <c r="BA10" i="1"/>
  <c r="AZ10" i="1"/>
  <c r="AV10" i="1"/>
  <c r="AA10" i="1"/>
  <c r="A10" i="1"/>
  <c r="EI10" i="1" s="1"/>
  <c r="CB10" i="1" l="1"/>
  <c r="DX10" i="1"/>
  <c r="AF10" i="1"/>
  <c r="AW10" i="1" l="1"/>
  <c r="CM10" i="1"/>
  <c r="CO10" i="1" l="1"/>
  <c r="AY10" i="1"/>
  <c r="DJ10" i="1" l="1"/>
  <c r="CT10" i="1"/>
  <c r="BB10" i="1"/>
  <c r="CR10" i="1"/>
  <c r="DP10" i="1"/>
  <c r="DS10" i="1" l="1"/>
  <c r="DM10" i="1"/>
  <c r="DT10" i="1" l="1"/>
  <c r="EK2" i="1"/>
  <c r="EM2" i="1" s="1"/>
  <c r="EK3" i="1"/>
  <c r="EM3" i="1" l="1"/>
</calcChain>
</file>

<file path=xl/comments1.xml><?xml version="1.0" encoding="utf-8"?>
<comments xmlns="http://schemas.openxmlformats.org/spreadsheetml/2006/main">
  <authors>
    <author>BPA</author>
    <author>PAB</author>
  </authors>
  <commentList>
    <comment ref="A3" authorId="0" shapeId="0">
      <text>
        <r>
          <rPr>
            <sz val="12"/>
            <color indexed="81"/>
            <rFont val="Tahoma"/>
            <family val="2"/>
          </rPr>
          <t>ELEVES PIANO</t>
        </r>
      </text>
    </comment>
    <comment ref="A4" authorId="0" shapeId="0">
      <text>
        <r>
          <rPr>
            <sz val="12"/>
            <color indexed="81"/>
            <rFont val="Tahoma"/>
            <family val="2"/>
          </rPr>
          <t>ELEVES CHANT</t>
        </r>
      </text>
    </comment>
    <comment ref="DR10" authorId="0" shapeId="0">
      <text>
        <r>
          <rPr>
            <sz val="18"/>
            <color indexed="81"/>
            <rFont val="Tahoma"/>
            <family val="2"/>
          </rPr>
          <t>FÉVR.  : 01.02.2016
MARS. : 02.03.2016
AVRI.  : 29.03.2016
MAI  .  :
JUIN.   :</t>
        </r>
      </text>
    </comment>
    <comment ref="DL13" authorId="1" shapeId="0">
      <text>
        <r>
          <rPr>
            <sz val="14"/>
            <color indexed="81"/>
            <rFont val="Tahoma"/>
            <family val="2"/>
          </rPr>
          <t xml:space="preserve">SEPT.  : 03.10.2016
OCT.   : 03.11.2016
NOV.   : 02.12.2016
DEC.   :  
JANV.  : </t>
        </r>
      </text>
    </comment>
  </commentList>
</comments>
</file>

<file path=xl/sharedStrings.xml><?xml version="1.0" encoding="utf-8"?>
<sst xmlns="http://schemas.openxmlformats.org/spreadsheetml/2006/main" count="271" uniqueCount="188">
  <si>
    <t>Lundi</t>
  </si>
  <si>
    <t>1/2</t>
  </si>
  <si>
    <t>Titre</t>
  </si>
  <si>
    <t>Prén. par</t>
  </si>
  <si>
    <t>Prénom</t>
  </si>
  <si>
    <t>Nom</t>
  </si>
  <si>
    <t>Naissance</t>
  </si>
  <si>
    <t>Parents</t>
  </si>
  <si>
    <t>Adresse</t>
  </si>
  <si>
    <t>Adresse 2</t>
  </si>
  <si>
    <t>E-Mail</t>
  </si>
  <si>
    <t>NPA</t>
  </si>
  <si>
    <t>Localité</t>
  </si>
  <si>
    <t>Tél. privé</t>
  </si>
  <si>
    <t>Tél. prof.</t>
  </si>
  <si>
    <t>natel</t>
  </si>
  <si>
    <t>Date div. 1</t>
  </si>
  <si>
    <t>N°fact.1</t>
  </si>
  <si>
    <t>N°fact.1 - BV</t>
  </si>
  <si>
    <t>N°fact.art.1</t>
  </si>
  <si>
    <t>N°fact.art.1 - BV</t>
  </si>
  <si>
    <t>Concerne (1)</t>
  </si>
  <si>
    <t>Cours (1)</t>
  </si>
  <si>
    <t>Nbr cours 1</t>
  </si>
  <si>
    <t>Montant 1</t>
  </si>
  <si>
    <t>Période 1</t>
  </si>
  <si>
    <t>Libellé A (1)</t>
  </si>
  <si>
    <t>Quantité 1</t>
  </si>
  <si>
    <t>Nbr leçons 1</t>
  </si>
  <si>
    <t>Prix lib A (1)</t>
  </si>
  <si>
    <t>Libellé B (1)</t>
  </si>
  <si>
    <t>Prix lib B (1)</t>
  </si>
  <si>
    <t>Libellé C (1)</t>
  </si>
  <si>
    <t>Prix lib C (1)</t>
  </si>
  <si>
    <t>Libellé D (1)</t>
  </si>
  <si>
    <t>Prix lib D (1)</t>
  </si>
  <si>
    <t>Part A (1)</t>
  </si>
  <si>
    <t>Prix Part A (1)</t>
  </si>
  <si>
    <t>Part B (1)</t>
  </si>
  <si>
    <t>Prix Part B (1)</t>
  </si>
  <si>
    <t>date cours été</t>
  </si>
  <si>
    <t>n°fact. été</t>
  </si>
  <si>
    <t>Cours d'été</t>
  </si>
  <si>
    <t>Libellé été</t>
  </si>
  <si>
    <t>prix été</t>
  </si>
  <si>
    <t>BV été</t>
  </si>
  <si>
    <t>S-total 1</t>
  </si>
  <si>
    <t>Prix Sp.1</t>
  </si>
  <si>
    <t>Total 1</t>
  </si>
  <si>
    <t>Total part. 1</t>
  </si>
  <si>
    <t>Tot part (1)</t>
  </si>
  <si>
    <t>BV 1</t>
  </si>
  <si>
    <t>BV 1(P)</t>
  </si>
  <si>
    <t>Texte A (1)</t>
  </si>
  <si>
    <t>Texte B (1)</t>
  </si>
  <si>
    <t>Mensuel 1</t>
  </si>
  <si>
    <t>Mont. Mens. 1</t>
  </si>
  <si>
    <t>Payable 1</t>
  </si>
  <si>
    <t>Date sem.1</t>
  </si>
  <si>
    <t>Echu 1</t>
  </si>
  <si>
    <t>date 1er R/1</t>
  </si>
  <si>
    <t>date 2e R/1</t>
  </si>
  <si>
    <t>date 3e R/1</t>
  </si>
  <si>
    <t>Date div. 2</t>
  </si>
  <si>
    <t>N°fact.2</t>
  </si>
  <si>
    <t>N°fact.2 - BV</t>
  </si>
  <si>
    <t>N°fact.art.2</t>
  </si>
  <si>
    <t>N°fact.art.2 - BV</t>
  </si>
  <si>
    <t>Concerne (2)</t>
  </si>
  <si>
    <t>Cours (2)</t>
  </si>
  <si>
    <t>Nbr cours 2</t>
  </si>
  <si>
    <t>Montant 2</t>
  </si>
  <si>
    <t>Période 2</t>
  </si>
  <si>
    <t>Libellé A (2)</t>
  </si>
  <si>
    <t>Quantité 2</t>
  </si>
  <si>
    <t>Nbr leçons 2</t>
  </si>
  <si>
    <t>Prix lib A (2)</t>
  </si>
  <si>
    <t>Libellé B (2)</t>
  </si>
  <si>
    <t>Prix lib B (2)</t>
  </si>
  <si>
    <t>Libellé C (2)</t>
  </si>
  <si>
    <t>Prix lib C (2)</t>
  </si>
  <si>
    <t>Libellé D (2)</t>
  </si>
  <si>
    <t>Prix lib D (2)</t>
  </si>
  <si>
    <t>Part A (2)</t>
  </si>
  <si>
    <t>Prix Part A (2)</t>
  </si>
  <si>
    <t>Part B (2)</t>
  </si>
  <si>
    <t>Prix Part B (2)</t>
  </si>
  <si>
    <t>S-total 2</t>
  </si>
  <si>
    <t>Prix Sp.2</t>
  </si>
  <si>
    <t>Total 2</t>
  </si>
  <si>
    <t>Total part. 2</t>
  </si>
  <si>
    <t>Tot part (2)</t>
  </si>
  <si>
    <t>BV 2</t>
  </si>
  <si>
    <t>BV 2 (p)</t>
  </si>
  <si>
    <t>Som. 1+2</t>
  </si>
  <si>
    <t>Texte A (2)</t>
  </si>
  <si>
    <t>Texte B (2)</t>
  </si>
  <si>
    <t>Mensuel 2</t>
  </si>
  <si>
    <t>Mont. Mens. 2</t>
  </si>
  <si>
    <t>Payable 2</t>
  </si>
  <si>
    <t>Date sem. 2</t>
  </si>
  <si>
    <t>Echu 2</t>
  </si>
  <si>
    <t>date 1er R/2</t>
  </si>
  <si>
    <t>date 2e R/2</t>
  </si>
  <si>
    <t>date 3e R/2</t>
  </si>
  <si>
    <t>Date début</t>
  </si>
  <si>
    <t>Heure</t>
  </si>
  <si>
    <t>Jour</t>
  </si>
  <si>
    <t>N fact.1</t>
  </si>
  <si>
    <t>Date rentr (1)</t>
  </si>
  <si>
    <t>Rentrées 1</t>
  </si>
  <si>
    <t>Solde 1</t>
  </si>
  <si>
    <t>Date rentr (2)</t>
  </si>
  <si>
    <t>Rentrées 2</t>
  </si>
  <si>
    <t>Solde 2</t>
  </si>
  <si>
    <t>Solde 1&amp;2</t>
  </si>
  <si>
    <t>Septembre à janvier</t>
  </si>
  <si>
    <t>Sous-total</t>
  </si>
  <si>
    <t>Février à juin</t>
  </si>
  <si>
    <t>Cours février à juin</t>
  </si>
  <si>
    <t>Payable en 5 mensualités selon BV ci-joints</t>
  </si>
  <si>
    <t>Surplus de 10mn</t>
  </si>
  <si>
    <t>Camille</t>
  </si>
  <si>
    <t>LUNDI</t>
  </si>
  <si>
    <t>Dupuis</t>
  </si>
  <si>
    <t>bpa@bluewin.ch</t>
  </si>
  <si>
    <t>Marchal</t>
  </si>
  <si>
    <t>Carnet leçons</t>
  </si>
  <si>
    <t>Merlin</t>
  </si>
  <si>
    <t>Date</t>
  </si>
  <si>
    <t>Prix</t>
  </si>
  <si>
    <t>Autres</t>
  </si>
  <si>
    <t>Description</t>
  </si>
  <si>
    <t>Payé</t>
  </si>
  <si>
    <t>Fourni le</t>
  </si>
  <si>
    <t>offert</t>
  </si>
  <si>
    <t>Martig</t>
  </si>
  <si>
    <t>Méthode d'apprentisssage du piano (classeur)</t>
  </si>
  <si>
    <t>Rey</t>
  </si>
  <si>
    <t>Hebd.</t>
  </si>
  <si>
    <t>Journ.</t>
  </si>
  <si>
    <t>Pierre-Ange Barman</t>
  </si>
  <si>
    <t>079 670 68 04</t>
  </si>
  <si>
    <t>Ecole de Piano</t>
  </si>
  <si>
    <t>Sylvie :</t>
  </si>
  <si>
    <t>Pierre-Ange :</t>
  </si>
  <si>
    <t>2016 - 2017</t>
  </si>
  <si>
    <t>Cours de piano premier semestre 2016/2017</t>
  </si>
  <si>
    <t>JANVIER 2017</t>
  </si>
  <si>
    <t>Haug</t>
  </si>
  <si>
    <t>Catherine</t>
  </si>
  <si>
    <t>Cours de piano deuxième semestre 2016/2017</t>
  </si>
  <si>
    <t>Carnet de leçons 2016-2017</t>
  </si>
  <si>
    <t>AVRIL 2017</t>
  </si>
  <si>
    <t>SEPTEMBRE</t>
  </si>
  <si>
    <t>à payer</t>
  </si>
  <si>
    <t>payé</t>
  </si>
  <si>
    <t>date</t>
  </si>
  <si>
    <t>OCTOBRE</t>
  </si>
  <si>
    <t>DÉCEMBRE</t>
  </si>
  <si>
    <t>JANVIER</t>
  </si>
  <si>
    <t>FÉVRIER</t>
  </si>
  <si>
    <t>MARS</t>
  </si>
  <si>
    <t>AVRIL</t>
  </si>
  <si>
    <t>MAI</t>
  </si>
  <si>
    <t>JUIN</t>
  </si>
  <si>
    <t>NOVEMBRE</t>
  </si>
  <si>
    <t>lahg</t>
  </si>
  <si>
    <t>mnmg</t>
  </si>
  <si>
    <t>ceml</t>
  </si>
  <si>
    <t>Cours de Piano 2016-2017</t>
  </si>
  <si>
    <t>cery</t>
  </si>
  <si>
    <t>Rui</t>
  </si>
  <si>
    <t>Fusse</t>
  </si>
  <si>
    <t>Lounah</t>
  </si>
  <si>
    <t>Grugg</t>
  </si>
  <si>
    <t>de Francis</t>
  </si>
  <si>
    <t>de Nura</t>
  </si>
  <si>
    <t>de Julien</t>
  </si>
  <si>
    <t>de Fred</t>
  </si>
  <si>
    <t>Chemin du Fond 77</t>
  </si>
  <si>
    <t>Gravelone 8</t>
  </si>
  <si>
    <t>Ch. des Grottes 2</t>
  </si>
  <si>
    <t>Village 58</t>
  </si>
  <si>
    <t>Granges</t>
  </si>
  <si>
    <t>Muront</t>
  </si>
  <si>
    <t>Veyre</t>
  </si>
  <si>
    <t>Bront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</si>
</sst>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5" formatCode="d\ mmmm\ yy"/>
    <numFmt numFmtId="166" formatCode="\ d\ mmmm\ yyyy"/>
    <numFmt numFmtId="167" formatCode="0##\ \–\ ###\ ##\ ##"/>
    <numFmt numFmtId="168" formatCode="d\ mmmm\ yyyy"/>
    <numFmt numFmtId="169" formatCode="0####"/>
    <numFmt numFmtId="170" formatCode="#\ \ #\ \ #\ \ \ .\ \ 0\ \ 0"/>
    <numFmt numFmtId="171" formatCode="#\ \ \ #\ \ \ #\ \ \ .\ \ \ 0\ \ \ 0"/>
    <numFmt numFmtId="178" formatCode="d/mm/yyyy"/>
    <numFmt numFmtId="184" formatCode="_ [$€-2]\ * #,##0.00_ ;_ [$€-2]\ * \-#,##0.00_ ;_ [$€-2]\ * &quot;-&quot;??_ "/>
    <numFmt numFmtId="185" formatCode="hh&quot;h&quot;mm"/>
    <numFmt numFmtId="187" formatCode="dddd"/>
    <numFmt numFmtId="188" formatCode="\d\u\ d\ mmmm\ yyyy"/>
    <numFmt numFmtId="189" formatCode="####"/>
    <numFmt numFmtId="193" formatCode="dd/mm/yyyy;@"/>
    <numFmt numFmtId="194" formatCode="&quot;fr.&quot;\ #,##0.00"/>
    <numFmt numFmtId="196" formatCode="hh:mm:ss;@"/>
    <numFmt numFmtId="197" formatCode="&quot;Cours de Piano&quot;\ mmmm\ yyyy"/>
    <numFmt numFmtId="198" formatCode="&quot;Fr.&quot;\ #,##0.00"/>
  </numFmts>
  <fonts count="4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Tahoma"/>
      <family val="2"/>
    </font>
    <font>
      <sz val="14"/>
      <name val="Arial Unicode MS"/>
      <family val="2"/>
    </font>
    <font>
      <sz val="11"/>
      <color indexed="10"/>
      <name val="Tahoma"/>
      <family val="2"/>
    </font>
    <font>
      <sz val="11"/>
      <color indexed="18"/>
      <name val="Tahoma"/>
      <family val="2"/>
    </font>
    <font>
      <sz val="11"/>
      <color indexed="20"/>
      <name val="Tahoma"/>
      <family val="2"/>
    </font>
    <font>
      <sz val="10"/>
      <name val="Tahoma"/>
      <family val="2"/>
    </font>
    <font>
      <sz val="14"/>
      <color indexed="12"/>
      <name val="Arial Unicode MS"/>
      <family val="2"/>
    </font>
    <font>
      <sz val="14"/>
      <color indexed="10"/>
      <name val="Arial Unicode MS"/>
      <family val="2"/>
    </font>
    <font>
      <sz val="14"/>
      <color indexed="57"/>
      <name val="Arial Unicode MS"/>
      <family val="2"/>
    </font>
    <font>
      <sz val="14"/>
      <color indexed="16"/>
      <name val="Arial Unicode MS"/>
      <family val="2"/>
    </font>
    <font>
      <sz val="12"/>
      <name val="Arial"/>
      <family val="2"/>
    </font>
    <font>
      <sz val="16"/>
      <color indexed="25"/>
      <name val="Tahoma"/>
      <family val="2"/>
    </font>
    <font>
      <i/>
      <sz val="14"/>
      <color indexed="23"/>
      <name val="Arial Unicode MS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color theme="1"/>
      <name val="Arial Unicode MS"/>
      <family val="2"/>
    </font>
    <font>
      <u/>
      <sz val="14"/>
      <color indexed="12"/>
      <name val="Calibri"/>
      <family val="2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2"/>
      <color theme="0" tint="-0.499984740745262"/>
      <name val="Arial"/>
      <family val="2"/>
    </font>
    <font>
      <b/>
      <sz val="22"/>
      <color theme="0"/>
      <name val="Calibri"/>
      <family val="2"/>
      <scheme val="minor"/>
    </font>
    <font>
      <b/>
      <sz val="24"/>
      <color rgb="FF006100"/>
      <name val="Calibri"/>
      <family val="2"/>
      <scheme val="minor"/>
    </font>
    <font>
      <sz val="10"/>
      <name val="Arial"/>
      <family val="2"/>
    </font>
    <font>
      <b/>
      <i/>
      <sz val="14"/>
      <name val="Arial"/>
      <family val="2"/>
    </font>
    <font>
      <b/>
      <sz val="14"/>
      <name val="Tahoma"/>
      <family val="2"/>
    </font>
    <font>
      <b/>
      <sz val="14"/>
      <color theme="1"/>
      <name val="Arial"/>
      <family val="2"/>
    </font>
    <font>
      <b/>
      <sz val="24"/>
      <color rgb="FFFEF4EC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indexed="81"/>
      <name val="Tahoma"/>
      <family val="2"/>
    </font>
    <font>
      <sz val="14"/>
      <color indexed="81"/>
      <name val="Tahoma"/>
      <family val="2"/>
    </font>
    <font>
      <b/>
      <sz val="24"/>
      <color rgb="FFFF0000"/>
      <name val="Calibri"/>
      <family val="2"/>
      <scheme val="minor"/>
    </font>
    <font>
      <b/>
      <sz val="22"/>
      <color rgb="FF7030A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indexed="81"/>
      <name val="Tahoma"/>
      <family val="2"/>
    </font>
    <font>
      <b/>
      <sz val="24"/>
      <color theme="3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24"/>
      <color theme="5" tint="-0.249977111117893"/>
      <name val="Calibri"/>
      <family val="2"/>
      <scheme val="minor"/>
    </font>
    <font>
      <b/>
      <sz val="48"/>
      <color theme="4" tint="-0.499984740745262"/>
      <name val="Gill Sans MT Condensed"/>
      <family val="2"/>
    </font>
    <font>
      <b/>
      <sz val="1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gradientFill degree="90">
        <stop position="0">
          <color theme="0"/>
        </stop>
        <stop position="1">
          <color rgb="FFECA900"/>
        </stop>
      </gradient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theme="3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theme="3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 style="hair">
        <color rgb="FF7F7F7F"/>
      </right>
      <top style="hair">
        <color rgb="FF7F7F7F"/>
      </top>
      <bottom style="hair">
        <color rgb="FF7F7F7F"/>
      </bottom>
      <diagonal/>
    </border>
    <border>
      <left/>
      <right style="medium">
        <color theme="8" tint="-0.499984740745262"/>
      </right>
      <top/>
      <bottom/>
      <diagonal/>
    </border>
    <border>
      <left style="hair">
        <color theme="0" tint="-0.499984740745262"/>
      </left>
      <right style="medium">
        <color theme="8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4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/>
      <bottom/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4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1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4" fillId="4" borderId="4"/>
    <xf numFmtId="184" fontId="18" fillId="0" borderId="0" applyFont="0" applyFill="0" applyBorder="0" applyAlignment="0" applyProtection="0"/>
    <xf numFmtId="0" fontId="2" fillId="0" borderId="0"/>
    <xf numFmtId="0" fontId="20" fillId="2" borderId="4">
      <alignment horizontal="left" vertical="center"/>
    </xf>
    <xf numFmtId="0" fontId="21" fillId="0" borderId="0"/>
    <xf numFmtId="0" fontId="1" fillId="8" borderId="0" applyNumberFormat="0" applyBorder="0" applyAlignment="0" applyProtection="0"/>
    <xf numFmtId="0" fontId="24" fillId="9" borderId="0" applyBorder="0" applyAlignment="0">
      <alignment horizontal="center" vertical="center"/>
    </xf>
    <xf numFmtId="1" fontId="25" fillId="7" borderId="4">
      <alignment horizontal="center" vertical="center"/>
    </xf>
    <xf numFmtId="0" fontId="4" fillId="5" borderId="4" applyFont="0" applyBorder="0" applyAlignment="0">
      <alignment horizontal="center" vertical="center"/>
    </xf>
    <xf numFmtId="0" fontId="26" fillId="0" borderId="0"/>
    <xf numFmtId="0" fontId="17" fillId="0" borderId="0"/>
  </cellStyleXfs>
  <cellXfs count="224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193" fontId="0" fillId="0" borderId="0" xfId="0" applyNumberFormat="1" applyProtection="1">
      <protection locked="0"/>
    </xf>
    <xf numFmtId="1" fontId="30" fillId="11" borderId="4" xfId="9" applyFont="1" applyFill="1" applyProtection="1">
      <alignment horizontal="center" vertical="center"/>
      <protection locked="0"/>
    </xf>
    <xf numFmtId="1" fontId="30" fillId="11" borderId="5" xfId="9" applyFont="1" applyFill="1" applyBorder="1" applyProtection="1">
      <alignment horizontal="center" vertical="center"/>
      <protection locked="0"/>
    </xf>
    <xf numFmtId="1" fontId="30" fillId="0" borderId="0" xfId="9" applyFont="1" applyFill="1" applyBorder="1" applyProtection="1">
      <alignment horizontal="center" vertical="center"/>
      <protection locked="0"/>
    </xf>
    <xf numFmtId="1" fontId="30" fillId="11" borderId="3" xfId="9" applyFont="1" applyFill="1" applyBorder="1" applyProtection="1">
      <alignment horizontal="center" vertical="center"/>
      <protection locked="0"/>
    </xf>
    <xf numFmtId="1" fontId="30" fillId="11" borderId="0" xfId="9" applyFont="1" applyFill="1" applyBorder="1" applyProtection="1">
      <alignment horizontal="center" vertical="center"/>
      <protection locked="0"/>
    </xf>
    <xf numFmtId="1" fontId="1" fillId="0" borderId="4" xfId="7" applyNumberFormat="1" applyFill="1" applyBorder="1" applyAlignment="1" applyProtection="1">
      <alignment horizontal="center" vertical="center"/>
      <protection locked="0"/>
    </xf>
    <xf numFmtId="0" fontId="1" fillId="0" borderId="4" xfId="7" applyFill="1" applyBorder="1" applyAlignment="1" applyProtection="1">
      <alignment horizontal="center" vertical="center"/>
      <protection locked="0"/>
    </xf>
    <xf numFmtId="0" fontId="1" fillId="0" borderId="4" xfId="7" applyFill="1" applyBorder="1" applyAlignment="1" applyProtection="1">
      <alignment horizontal="center"/>
      <protection locked="0"/>
    </xf>
    <xf numFmtId="49" fontId="1" fillId="0" borderId="4" xfId="7" applyNumberFormat="1" applyFill="1" applyBorder="1" applyAlignment="1" applyProtection="1">
      <alignment horizontal="center" vertical="center"/>
      <protection locked="0"/>
    </xf>
    <xf numFmtId="4" fontId="1" fillId="0" borderId="4" xfId="7" applyNumberFormat="1" applyFill="1" applyBorder="1" applyAlignment="1" applyProtection="1">
      <alignment horizontal="center" vertical="center"/>
      <protection locked="0"/>
    </xf>
    <xf numFmtId="2" fontId="1" fillId="0" borderId="4" xfId="7" applyNumberFormat="1" applyFill="1" applyBorder="1" applyAlignment="1" applyProtection="1">
      <alignment horizontal="center" vertical="center"/>
      <protection locked="0"/>
    </xf>
    <xf numFmtId="0" fontId="1" fillId="0" borderId="4" xfId="7" applyFill="1" applyBorder="1" applyAlignment="1" applyProtection="1">
      <alignment horizontal="right" vertical="center" indent="1"/>
      <protection locked="0"/>
    </xf>
    <xf numFmtId="49" fontId="1" fillId="0" borderId="9" xfId="7" applyNumberFormat="1" applyFill="1" applyBorder="1" applyAlignment="1" applyProtection="1">
      <alignment horizontal="center" vertical="center"/>
      <protection locked="0"/>
    </xf>
    <xf numFmtId="0" fontId="1" fillId="0" borderId="0" xfId="7" applyFill="1" applyBorder="1" applyAlignment="1" applyProtection="1">
      <alignment horizontal="center" vertical="center"/>
      <protection locked="0"/>
    </xf>
    <xf numFmtId="0" fontId="1" fillId="0" borderId="0" xfId="7" applyNumberFormat="1" applyFill="1" applyBorder="1" applyAlignment="1" applyProtection="1">
      <alignment horizontal="center" vertical="center"/>
      <protection locked="0"/>
    </xf>
    <xf numFmtId="4" fontId="1" fillId="0" borderId="0" xfId="7" applyNumberFormat="1" applyFill="1" applyBorder="1" applyAlignment="1" applyProtection="1">
      <alignment horizontal="center" vertical="center"/>
      <protection locked="0"/>
    </xf>
    <xf numFmtId="2" fontId="1" fillId="0" borderId="0" xfId="7" applyNumberFormat="1" applyFill="1" applyBorder="1" applyAlignment="1" applyProtection="1">
      <alignment horizontal="center" vertical="center"/>
      <protection locked="0"/>
    </xf>
    <xf numFmtId="49" fontId="1" fillId="0" borderId="0" xfId="7" applyNumberFormat="1" applyFill="1" applyBorder="1" applyAlignment="1" applyProtection="1">
      <alignment horizontal="center" vertical="center"/>
      <protection locked="0"/>
    </xf>
    <xf numFmtId="49" fontId="1" fillId="0" borderId="0" xfId="7" applyNumberFormat="1" applyFill="1" applyBorder="1" applyAlignment="1" applyProtection="1">
      <alignment horizontal="left" vertical="center"/>
      <protection locked="0"/>
    </xf>
    <xf numFmtId="2" fontId="1" fillId="0" borderId="14" xfId="7" applyNumberFormat="1" applyFill="1" applyBorder="1" applyAlignment="1" applyProtection="1">
      <alignment horizontal="center" vertical="center"/>
      <protection locked="0"/>
    </xf>
    <xf numFmtId="165" fontId="1" fillId="0" borderId="0" xfId="7" applyNumberFormat="1" applyFill="1" applyBorder="1" applyAlignment="1" applyProtection="1">
      <alignment horizontal="center" vertical="center"/>
      <protection locked="0"/>
    </xf>
    <xf numFmtId="0" fontId="1" fillId="0" borderId="0" xfId="7" applyFill="1" applyBorder="1" applyAlignment="1" applyProtection="1">
      <alignment horizontal="center"/>
      <protection locked="0"/>
    </xf>
    <xf numFmtId="0" fontId="1" fillId="0" borderId="0" xfId="7" applyFill="1" applyBorder="1" applyProtection="1">
      <protection locked="0"/>
    </xf>
    <xf numFmtId="193" fontId="1" fillId="0" borderId="0" xfId="7" applyNumberFormat="1" applyFill="1" applyProtection="1">
      <protection locked="0"/>
    </xf>
    <xf numFmtId="0" fontId="1" fillId="0" borderId="0" xfId="7" applyFill="1" applyProtection="1">
      <protection locked="0"/>
    </xf>
    <xf numFmtId="1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0" fillId="2" borderId="4" xfId="5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" fontId="3" fillId="2" borderId="4" xfId="0" applyNumberFormat="1" applyFont="1" applyFill="1" applyBorder="1" applyAlignment="1" applyProtection="1">
      <alignment horizontal="center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right" vertical="center" indent="1"/>
      <protection locked="0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left" vertical="center" indent="1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NumberFormat="1" applyFont="1" applyFill="1" applyBorder="1" applyAlignment="1" applyProtection="1">
      <alignment horizontal="center" vertical="center"/>
      <protection locked="0"/>
    </xf>
    <xf numFmtId="2" fontId="4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 indent="1"/>
      <protection locked="0"/>
    </xf>
    <xf numFmtId="168" fontId="4" fillId="2" borderId="4" xfId="0" applyNumberFormat="1" applyFont="1" applyFill="1" applyBorder="1" applyAlignment="1" applyProtection="1">
      <alignment horizontal="left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4" fontId="3" fillId="5" borderId="4" xfId="0" applyNumberFormat="1" applyFont="1" applyFill="1" applyBorder="1" applyAlignment="1" applyProtection="1">
      <alignment horizontal="center" vertical="center"/>
      <protection locked="0"/>
    </xf>
    <xf numFmtId="49" fontId="3" fillId="5" borderId="4" xfId="0" applyNumberFormat="1" applyFont="1" applyFill="1" applyBorder="1" applyAlignment="1" applyProtection="1">
      <alignment horizontal="center" vertical="center"/>
      <protection locked="0"/>
    </xf>
    <xf numFmtId="2" fontId="6" fillId="5" borderId="4" xfId="0" applyNumberFormat="1" applyFont="1" applyFill="1" applyBorder="1" applyAlignment="1" applyProtection="1">
      <alignment horizontal="center" vertical="center"/>
      <protection locked="0"/>
    </xf>
    <xf numFmtId="2" fontId="7" fillId="5" borderId="15" xfId="0" applyNumberFormat="1" applyFont="1" applyFill="1" applyBorder="1" applyAlignment="1" applyProtection="1">
      <alignment horizontal="right" vertical="center" indent="3"/>
      <protection locked="0"/>
    </xf>
    <xf numFmtId="2" fontId="3" fillId="5" borderId="3" xfId="0" applyNumberFormat="1" applyFont="1" applyFill="1" applyBorder="1" applyAlignment="1" applyProtection="1">
      <alignment horizontal="center" vertical="center"/>
      <protection locked="0"/>
    </xf>
    <xf numFmtId="188" fontId="3" fillId="5" borderId="4" xfId="0" applyNumberFormat="1" applyFont="1" applyFill="1" applyBorder="1" applyAlignment="1" applyProtection="1">
      <alignment horizontal="center" vertical="center"/>
      <protection locked="0"/>
    </xf>
    <xf numFmtId="4" fontId="6" fillId="5" borderId="4" xfId="0" applyNumberFormat="1" applyFont="1" applyFill="1" applyBorder="1" applyAlignment="1" applyProtection="1">
      <alignment horizontal="center" vertical="center"/>
      <protection locked="0"/>
    </xf>
    <xf numFmtId="2" fontId="7" fillId="5" borderId="4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" fontId="4" fillId="2" borderId="4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166" fontId="4" fillId="2" borderId="4" xfId="0" applyNumberFormat="1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167" fontId="4" fillId="2" borderId="4" xfId="0" applyNumberFormat="1" applyFont="1" applyFill="1" applyBorder="1" applyAlignment="1" applyProtection="1">
      <alignment horizontal="left" vertical="center"/>
      <protection locked="0"/>
    </xf>
    <xf numFmtId="167" fontId="9" fillId="2" borderId="4" xfId="0" applyNumberFormat="1" applyFont="1" applyFill="1" applyBorder="1" applyAlignment="1" applyProtection="1">
      <alignment horizontal="left" vertical="center"/>
      <protection locked="0"/>
    </xf>
    <xf numFmtId="168" fontId="4" fillId="0" borderId="4" xfId="0" applyNumberFormat="1" applyFont="1" applyFill="1" applyBorder="1" applyAlignment="1" applyProtection="1">
      <alignment horizontal="center" vertic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4" fontId="4" fillId="0" borderId="4" xfId="0" applyNumberFormat="1" applyFont="1" applyFill="1" applyBorder="1" applyAlignment="1" applyProtection="1">
      <alignment horizontal="center" vertical="center"/>
      <protection locked="0"/>
    </xf>
    <xf numFmtId="4" fontId="4" fillId="2" borderId="4" xfId="0" applyNumberFormat="1" applyFont="1" applyFill="1" applyBorder="1" applyAlignment="1" applyProtection="1">
      <alignment horizontal="center" vertical="center"/>
      <protection locked="0"/>
    </xf>
    <xf numFmtId="4" fontId="4" fillId="0" borderId="4" xfId="0" applyNumberFormat="1" applyFont="1" applyBorder="1" applyAlignment="1" applyProtection="1">
      <alignment horizontal="center" vertical="center"/>
      <protection locked="0"/>
    </xf>
    <xf numFmtId="169" fontId="4" fillId="2" borderId="4" xfId="0" applyNumberFormat="1" applyFont="1" applyFill="1" applyBorder="1" applyAlignment="1" applyProtection="1">
      <alignment horizontal="center" vertical="center"/>
      <protection locked="0"/>
    </xf>
    <xf numFmtId="170" fontId="4" fillId="0" borderId="4" xfId="0" applyNumberFormat="1" applyFont="1" applyBorder="1" applyAlignment="1" applyProtection="1">
      <alignment horizontal="center" vertical="center"/>
      <protection locked="0"/>
    </xf>
    <xf numFmtId="171" fontId="4" fillId="0" borderId="4" xfId="0" applyNumberFormat="1" applyFont="1" applyBorder="1" applyAlignment="1" applyProtection="1">
      <alignment horizontal="right" vertical="center" indent="1"/>
      <protection locked="0"/>
    </xf>
    <xf numFmtId="166" fontId="4" fillId="0" borderId="4" xfId="0" applyNumberFormat="1" applyFont="1" applyBorder="1" applyAlignment="1" applyProtection="1">
      <alignment horizontal="center" vertical="center"/>
      <protection locked="0"/>
    </xf>
    <xf numFmtId="166" fontId="4" fillId="0" borderId="4" xfId="0" applyNumberFormat="1" applyFont="1" applyBorder="1" applyAlignment="1" applyProtection="1">
      <alignment horizontal="left" vertical="center" indent="1"/>
      <protection locked="0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189" fontId="4" fillId="2" borderId="4" xfId="0" applyNumberFormat="1" applyFont="1" applyFill="1" applyBorder="1" applyAlignment="1" applyProtection="1">
      <alignment horizontal="center" vertical="center"/>
      <protection locked="0"/>
    </xf>
    <xf numFmtId="169" fontId="10" fillId="2" borderId="4" xfId="0" applyNumberFormat="1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168" fontId="4" fillId="2" borderId="4" xfId="0" applyNumberFormat="1" applyFont="1" applyFill="1" applyBorder="1" applyAlignment="1" applyProtection="1">
      <alignment horizontal="center" vertical="center"/>
      <protection locked="0"/>
    </xf>
    <xf numFmtId="168" fontId="4" fillId="2" borderId="4" xfId="0" applyNumberFormat="1" applyFont="1" applyFill="1" applyBorder="1" applyAlignment="1" applyProtection="1">
      <alignment horizontal="left" vertical="center" indent="1"/>
      <protection locked="0"/>
    </xf>
    <xf numFmtId="49" fontId="4" fillId="2" borderId="4" xfId="0" applyNumberFormat="1" applyFont="1" applyFill="1" applyBorder="1" applyAlignment="1" applyProtection="1">
      <alignment horizontal="left" vertical="center"/>
      <protection locked="0"/>
    </xf>
    <xf numFmtId="185" fontId="4" fillId="2" borderId="4" xfId="0" applyNumberFormat="1" applyFont="1" applyFill="1" applyBorder="1" applyAlignment="1" applyProtection="1">
      <alignment horizontal="center" vertical="center"/>
      <protection locked="0"/>
    </xf>
    <xf numFmtId="187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169" fontId="4" fillId="5" borderId="4" xfId="0" applyNumberFormat="1" applyFont="1" applyFill="1" applyBorder="1" applyAlignment="1" applyProtection="1">
      <alignment horizontal="center" vertical="center"/>
      <protection locked="0"/>
    </xf>
    <xf numFmtId="4" fontId="4" fillId="5" borderId="4" xfId="0" applyNumberFormat="1" applyFont="1" applyFill="1" applyBorder="1" applyAlignment="1" applyProtection="1">
      <alignment horizontal="right" vertical="center" indent="2"/>
      <protection locked="0"/>
    </xf>
    <xf numFmtId="168" fontId="11" fillId="5" borderId="4" xfId="0" applyNumberFormat="1" applyFont="1" applyFill="1" applyBorder="1" applyAlignment="1" applyProtection="1">
      <alignment horizontal="center" vertical="center"/>
      <protection locked="0"/>
    </xf>
    <xf numFmtId="2" fontId="11" fillId="5" borderId="4" xfId="0" applyNumberFormat="1" applyFont="1" applyFill="1" applyBorder="1" applyAlignment="1" applyProtection="1">
      <alignment horizontal="center" vertical="center"/>
      <protection locked="0"/>
    </xf>
    <xf numFmtId="2" fontId="12" fillId="5" borderId="15" xfId="0" applyNumberFormat="1" applyFont="1" applyFill="1" applyBorder="1" applyAlignment="1" applyProtection="1">
      <alignment horizontal="right" vertical="center" indent="3"/>
      <protection locked="0"/>
    </xf>
    <xf numFmtId="2" fontId="4" fillId="5" borderId="3" xfId="0" applyNumberFormat="1" applyFont="1" applyFill="1" applyBorder="1" applyAlignment="1" applyProtection="1">
      <alignment horizontal="center" vertical="center"/>
      <protection locked="0"/>
    </xf>
    <xf numFmtId="188" fontId="4" fillId="5" borderId="4" xfId="0" applyNumberFormat="1" applyFont="1" applyFill="1" applyBorder="1" applyAlignment="1" applyProtection="1">
      <alignment horizontal="center" vertical="center"/>
      <protection locked="0"/>
    </xf>
    <xf numFmtId="4" fontId="11" fillId="5" borderId="4" xfId="0" applyNumberFormat="1" applyFont="1" applyFill="1" applyBorder="1" applyAlignment="1" applyProtection="1">
      <alignment horizontal="center" vertical="center"/>
      <protection locked="0"/>
    </xf>
    <xf numFmtId="2" fontId="12" fillId="5" borderId="4" xfId="0" applyNumberFormat="1" applyFont="1" applyFill="1" applyBorder="1" applyAlignment="1" applyProtection="1">
      <alignment horizontal="right" vertical="center" indent="2"/>
      <protection locked="0"/>
    </xf>
    <xf numFmtId="0" fontId="4" fillId="2" borderId="0" xfId="0" applyFont="1" applyFill="1" applyBorder="1" applyProtection="1">
      <protection locked="0"/>
    </xf>
    <xf numFmtId="0" fontId="4" fillId="2" borderId="10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185" fontId="4" fillId="2" borderId="11" xfId="0" applyNumberFormat="1" applyFont="1" applyFill="1" applyBorder="1" applyAlignment="1" applyProtection="1">
      <alignment horizontal="center" vertical="center"/>
      <protection locked="0"/>
    </xf>
    <xf numFmtId="14" fontId="16" fillId="0" borderId="19" xfId="0" applyNumberFormat="1" applyFont="1" applyFill="1" applyBorder="1" applyAlignment="1" applyProtection="1">
      <alignment horizontal="center" vertical="center"/>
      <protection locked="0"/>
    </xf>
    <xf numFmtId="194" fontId="32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0" borderId="20" xfId="0" applyFont="1" applyFill="1" applyBorder="1" applyAlignment="1" applyProtection="1">
      <alignment horizontal="center" vertical="center"/>
      <protection locked="0"/>
    </xf>
    <xf numFmtId="14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0" borderId="1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left" vertical="center" indent="2"/>
      <protection locked="0"/>
    </xf>
    <xf numFmtId="166" fontId="4" fillId="0" borderId="18" xfId="0" applyNumberFormat="1" applyFont="1" applyBorder="1" applyAlignment="1" applyProtection="1">
      <alignment horizontal="left" vertical="center" indent="1"/>
      <protection locked="0"/>
    </xf>
    <xf numFmtId="168" fontId="4" fillId="3" borderId="13" xfId="0" applyNumberFormat="1" applyFont="1" applyFill="1" applyBorder="1" applyAlignment="1" applyProtection="1">
      <alignment horizontal="left" vertical="center" indent="1"/>
      <protection locked="0"/>
    </xf>
    <xf numFmtId="14" fontId="13" fillId="0" borderId="19" xfId="0" applyNumberFormat="1" applyFont="1" applyFill="1" applyBorder="1" applyAlignment="1" applyProtection="1">
      <alignment horizontal="center" vertical="center"/>
      <protection locked="0"/>
    </xf>
    <xf numFmtId="194" fontId="31" fillId="0" borderId="0" xfId="0" applyNumberFormat="1" applyFont="1" applyFill="1" applyBorder="1" applyAlignment="1" applyProtection="1">
      <alignment horizontal="center" vertical="center"/>
      <protection locked="0"/>
    </xf>
    <xf numFmtId="14" fontId="31" fillId="0" borderId="20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left" vertical="center"/>
      <protection locked="0"/>
    </xf>
    <xf numFmtId="193" fontId="31" fillId="0" borderId="20" xfId="0" applyNumberFormat="1" applyFont="1" applyFill="1" applyBorder="1" applyAlignment="1" applyProtection="1">
      <alignment horizontal="center" vertical="center"/>
      <protection locked="0"/>
    </xf>
    <xf numFmtId="166" fontId="4" fillId="2" borderId="4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67" fontId="4" fillId="2" borderId="4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Protection="1">
      <protection locked="0"/>
    </xf>
    <xf numFmtId="14" fontId="23" fillId="0" borderId="19" xfId="0" applyNumberFormat="1" applyFont="1" applyFill="1" applyBorder="1" applyAlignment="1" applyProtection="1">
      <alignment horizontal="center" vertical="center"/>
      <protection locked="0"/>
    </xf>
    <xf numFmtId="194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2" fillId="0" borderId="0" xfId="0" applyFont="1" applyProtection="1">
      <protection locked="0"/>
    </xf>
    <xf numFmtId="0" fontId="20" fillId="2" borderId="4" xfId="1" applyFill="1" applyBorder="1" applyAlignment="1" applyProtection="1">
      <alignment horizontal="left" vertical="center"/>
      <protection locked="0"/>
    </xf>
    <xf numFmtId="49" fontId="4" fillId="0" borderId="4" xfId="0" applyNumberFormat="1" applyFont="1" applyFill="1" applyBorder="1" applyAlignment="1" applyProtection="1">
      <alignment horizontal="center" vertical="center"/>
      <protection locked="0"/>
    </xf>
    <xf numFmtId="49" fontId="4" fillId="3" borderId="18" xfId="0" applyNumberFormat="1" applyFont="1" applyFill="1" applyBorder="1" applyAlignment="1" applyProtection="1">
      <alignment horizontal="center" vertical="center"/>
      <protection locked="0"/>
    </xf>
    <xf numFmtId="169" fontId="4" fillId="0" borderId="4" xfId="0" applyNumberFormat="1" applyFont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194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4" fillId="2" borderId="4" xfId="0" applyFont="1" applyFill="1" applyBorder="1" applyAlignment="1" applyProtection="1">
      <alignment horizontal="center" vertical="center"/>
      <protection locked="0"/>
    </xf>
    <xf numFmtId="2" fontId="19" fillId="0" borderId="4" xfId="0" applyNumberFormat="1" applyFont="1" applyBorder="1" applyAlignment="1" applyProtection="1">
      <alignment horizontal="center" vertical="center"/>
      <protection locked="0"/>
    </xf>
    <xf numFmtId="193" fontId="0" fillId="0" borderId="0" xfId="0" applyNumberFormat="1" applyFill="1" applyBorder="1" applyProtection="1">
      <protection locked="0"/>
    </xf>
    <xf numFmtId="189" fontId="4" fillId="0" borderId="4" xfId="0" applyNumberFormat="1" applyFont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4" fontId="4" fillId="2" borderId="4" xfId="0" applyNumberFormat="1" applyFont="1" applyFill="1" applyBorder="1" applyAlignment="1" applyProtection="1">
      <alignment horizontal="center" vertical="center"/>
    </xf>
    <xf numFmtId="4" fontId="4" fillId="0" borderId="4" xfId="0" applyNumberFormat="1" applyFont="1" applyFill="1" applyBorder="1" applyAlignment="1" applyProtection="1">
      <alignment horizontal="center" vertical="center"/>
    </xf>
    <xf numFmtId="171" fontId="4" fillId="0" borderId="4" xfId="0" applyNumberFormat="1" applyFont="1" applyBorder="1" applyAlignment="1" applyProtection="1">
      <alignment horizontal="right" vertical="center" indent="1"/>
    </xf>
    <xf numFmtId="0" fontId="4" fillId="5" borderId="4" xfId="0" applyFont="1" applyFill="1" applyBorder="1" applyAlignment="1" applyProtection="1">
      <alignment horizontal="center" vertical="center"/>
    </xf>
    <xf numFmtId="169" fontId="4" fillId="5" borderId="4" xfId="0" applyNumberFormat="1" applyFont="1" applyFill="1" applyBorder="1" applyAlignment="1" applyProtection="1">
      <alignment horizontal="center" vertical="center"/>
    </xf>
    <xf numFmtId="4" fontId="4" fillId="5" borderId="4" xfId="0" applyNumberFormat="1" applyFont="1" applyFill="1" applyBorder="1" applyAlignment="1" applyProtection="1">
      <alignment horizontal="right" vertical="center" indent="2"/>
    </xf>
    <xf numFmtId="2" fontId="4" fillId="5" borderId="3" xfId="0" applyNumberFormat="1" applyFont="1" applyFill="1" applyBorder="1" applyAlignment="1" applyProtection="1">
      <alignment horizontal="center" vertical="center"/>
    </xf>
    <xf numFmtId="2" fontId="12" fillId="5" borderId="4" xfId="0" applyNumberFormat="1" applyFont="1" applyFill="1" applyBorder="1" applyAlignment="1" applyProtection="1">
      <alignment horizontal="right" vertical="center" indent="2"/>
    </xf>
    <xf numFmtId="0" fontId="4" fillId="2" borderId="10" xfId="0" applyFont="1" applyFill="1" applyBorder="1" applyAlignment="1" applyProtection="1">
      <alignment horizontal="center"/>
    </xf>
    <xf numFmtId="0" fontId="4" fillId="2" borderId="4" xfId="0" applyFont="1" applyFill="1" applyBorder="1" applyAlignment="1" applyProtection="1">
      <alignment horizontal="center"/>
    </xf>
    <xf numFmtId="187" fontId="4" fillId="2" borderId="4" xfId="0" applyNumberFormat="1" applyFont="1" applyFill="1" applyBorder="1" applyAlignment="1" applyProtection="1">
      <alignment horizontal="center"/>
    </xf>
    <xf numFmtId="185" fontId="4" fillId="2" borderId="11" xfId="0" applyNumberFormat="1" applyFont="1" applyFill="1" applyBorder="1" applyAlignment="1" applyProtection="1">
      <alignment horizontal="center" vertical="center"/>
    </xf>
    <xf numFmtId="187" fontId="4" fillId="0" borderId="4" xfId="0" applyNumberFormat="1" applyFont="1" applyFill="1" applyBorder="1" applyAlignment="1" applyProtection="1">
      <alignment horizontal="center" vertical="center"/>
    </xf>
    <xf numFmtId="2" fontId="12" fillId="5" borderId="15" xfId="0" applyNumberFormat="1" applyFont="1" applyFill="1" applyBorder="1" applyAlignment="1" applyProtection="1">
      <alignment horizontal="right" vertical="center" indent="3"/>
    </xf>
    <xf numFmtId="1" fontId="27" fillId="6" borderId="4" xfId="0" applyNumberFormat="1" applyFont="1" applyFill="1" applyBorder="1" applyAlignment="1" applyProtection="1">
      <alignment horizontal="right" vertical="center"/>
    </xf>
    <xf numFmtId="170" fontId="4" fillId="0" borderId="4" xfId="0" applyNumberFormat="1" applyFont="1" applyBorder="1" applyAlignment="1" applyProtection="1">
      <alignment horizontal="center" vertical="center"/>
    </xf>
    <xf numFmtId="49" fontId="4" fillId="5" borderId="3" xfId="0" applyNumberFormat="1" applyFont="1" applyFill="1" applyBorder="1" applyAlignment="1" applyProtection="1">
      <alignment horizontal="center" vertical="center"/>
    </xf>
    <xf numFmtId="2" fontId="11" fillId="5" borderId="4" xfId="0" applyNumberFormat="1" applyFont="1" applyFill="1" applyBorder="1" applyAlignment="1" applyProtection="1">
      <alignment horizontal="center" vertical="center"/>
    </xf>
    <xf numFmtId="2" fontId="4" fillId="2" borderId="4" xfId="0" applyNumberFormat="1" applyFont="1" applyFill="1" applyBorder="1" applyAlignment="1" applyProtection="1">
      <alignment horizontal="center" vertical="center"/>
    </xf>
    <xf numFmtId="4" fontId="12" fillId="5" borderId="15" xfId="0" applyNumberFormat="1" applyFont="1" applyFill="1" applyBorder="1" applyAlignment="1" applyProtection="1">
      <alignment horizontal="right" vertical="center" indent="3"/>
    </xf>
    <xf numFmtId="4" fontId="11" fillId="5" borderId="4" xfId="0" applyNumberFormat="1" applyFont="1" applyFill="1" applyBorder="1" applyAlignment="1" applyProtection="1">
      <alignment horizontal="center" vertical="center"/>
    </xf>
    <xf numFmtId="1" fontId="35" fillId="0" borderId="12" xfId="9" applyFont="1" applyFill="1" applyBorder="1" applyProtection="1">
      <alignment horizontal="center" vertical="center"/>
      <protection locked="0"/>
    </xf>
    <xf numFmtId="1" fontId="35" fillId="0" borderId="0" xfId="9" applyFont="1" applyFill="1" applyBorder="1" applyProtection="1">
      <alignment horizontal="center" vertical="center"/>
      <protection locked="0"/>
    </xf>
    <xf numFmtId="1" fontId="35" fillId="0" borderId="17" xfId="9" applyFont="1" applyFill="1" applyBorder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1" fontId="1" fillId="0" borderId="6" xfId="7" applyNumberFormat="1" applyFill="1" applyBorder="1" applyAlignment="1" applyProtection="1">
      <alignment horizontal="center" vertical="center"/>
      <protection locked="0"/>
    </xf>
    <xf numFmtId="1" fontId="4" fillId="2" borderId="2" xfId="0" applyNumberFormat="1" applyFont="1" applyFill="1" applyBorder="1" applyAlignment="1" applyProtection="1">
      <alignment horizontal="center" vertical="center"/>
      <protection locked="0"/>
    </xf>
    <xf numFmtId="1" fontId="41" fillId="0" borderId="23" xfId="0" applyNumberFormat="1" applyFont="1" applyBorder="1" applyAlignment="1" applyProtection="1">
      <alignment horizontal="right" vertical="center"/>
    </xf>
    <xf numFmtId="46" fontId="0" fillId="0" borderId="8" xfId="0" applyNumberFormat="1" applyFont="1" applyBorder="1" applyAlignment="1" applyProtection="1">
      <alignment horizontal="center" vertical="center"/>
    </xf>
    <xf numFmtId="46" fontId="0" fillId="0" borderId="21" xfId="0" applyNumberFormat="1" applyFont="1" applyBorder="1" applyAlignment="1" applyProtection="1">
      <alignment horizontal="center" vertical="center"/>
      <protection locked="0"/>
    </xf>
    <xf numFmtId="46" fontId="0" fillId="0" borderId="8" xfId="0" applyNumberFormat="1" applyFont="1" applyBorder="1" applyAlignment="1" applyProtection="1">
      <alignment horizontal="center" vertical="center"/>
      <protection locked="0"/>
    </xf>
    <xf numFmtId="46" fontId="0" fillId="0" borderId="21" xfId="0" applyNumberFormat="1" applyFont="1" applyFill="1" applyBorder="1" applyAlignment="1" applyProtection="1">
      <alignment horizontal="center" vertical="center"/>
      <protection locked="0"/>
    </xf>
    <xf numFmtId="46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 applyProtection="1">
      <alignment horizontal="left" vertical="center"/>
      <protection locked="0"/>
    </xf>
    <xf numFmtId="0" fontId="36" fillId="0" borderId="0" xfId="0" applyFont="1" applyAlignment="1" applyProtection="1">
      <alignment horizontal="right" vertical="center"/>
      <protection locked="0"/>
    </xf>
    <xf numFmtId="0" fontId="36" fillId="0" borderId="0" xfId="0" applyFont="1" applyAlignment="1" applyProtection="1">
      <alignment horizontal="right" vertical="center"/>
    </xf>
    <xf numFmtId="46" fontId="40" fillId="0" borderId="23" xfId="9" applyNumberFormat="1" applyFont="1" applyFill="1" applyBorder="1" applyAlignment="1" applyProtection="1">
      <alignment horizontal="right" vertical="center"/>
    </xf>
    <xf numFmtId="46" fontId="40" fillId="0" borderId="26" xfId="9" applyNumberFormat="1" applyFont="1" applyFill="1" applyBorder="1" applyAlignment="1" applyProtection="1">
      <alignment vertical="center"/>
    </xf>
    <xf numFmtId="46" fontId="40" fillId="0" borderId="8" xfId="9" applyNumberFormat="1" applyFont="1" applyFill="1" applyBorder="1" applyAlignment="1" applyProtection="1">
      <alignment vertical="center"/>
    </xf>
    <xf numFmtId="0" fontId="20" fillId="2" borderId="0" xfId="5" applyBorder="1" applyProtection="1">
      <alignment horizontal="left" vertical="center"/>
      <protection locked="0"/>
    </xf>
    <xf numFmtId="0" fontId="37" fillId="0" borderId="4" xfId="0" applyFont="1" applyBorder="1" applyAlignment="1" applyProtection="1">
      <alignment horizontal="right" vertical="center"/>
      <protection locked="0"/>
    </xf>
    <xf numFmtId="0" fontId="38" fillId="0" borderId="4" xfId="0" applyFont="1" applyBorder="1" applyAlignment="1" applyProtection="1">
      <alignment horizontal="right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left" vertical="center"/>
    </xf>
    <xf numFmtId="0" fontId="42" fillId="0" borderId="28" xfId="0" applyFont="1" applyBorder="1" applyAlignment="1" applyProtection="1">
      <alignment horizontal="right" vertical="center"/>
      <protection locked="0"/>
    </xf>
    <xf numFmtId="0" fontId="42" fillId="0" borderId="23" xfId="0" applyFont="1" applyBorder="1" applyAlignment="1" applyProtection="1">
      <alignment horizontal="right" vertical="center"/>
      <protection locked="0"/>
    </xf>
    <xf numFmtId="0" fontId="42" fillId="0" borderId="8" xfId="0" applyFont="1" applyBorder="1" applyAlignment="1" applyProtection="1">
      <alignment horizontal="center" vertical="center"/>
      <protection locked="0"/>
    </xf>
    <xf numFmtId="1" fontId="43" fillId="12" borderId="4" xfId="9" applyFont="1" applyFill="1" applyProtection="1">
      <alignment horizontal="center" vertical="center"/>
      <protection locked="0"/>
    </xf>
    <xf numFmtId="1" fontId="43" fillId="12" borderId="16" xfId="9" applyFont="1" applyFill="1" applyBorder="1" applyProtection="1">
      <alignment horizontal="center" vertical="center"/>
      <protection locked="0"/>
    </xf>
    <xf numFmtId="1" fontId="43" fillId="12" borderId="25" xfId="9" applyFont="1" applyFill="1" applyBorder="1" applyProtection="1">
      <alignment horizontal="center" vertical="center"/>
      <protection locked="0"/>
    </xf>
    <xf numFmtId="1" fontId="43" fillId="12" borderId="3" xfId="9" applyFont="1" applyFill="1" applyBorder="1" applyProtection="1">
      <alignment horizontal="center" vertical="center"/>
      <protection locked="0"/>
    </xf>
    <xf numFmtId="1" fontId="43" fillId="0" borderId="4" xfId="9" applyFont="1" applyFill="1" applyProtection="1">
      <alignment horizontal="center" vertical="center"/>
      <protection locked="0"/>
    </xf>
    <xf numFmtId="1" fontId="43" fillId="0" borderId="16" xfId="9" applyFont="1" applyFill="1" applyBorder="1" applyProtection="1">
      <alignment horizontal="center" vertical="center"/>
      <protection locked="0"/>
    </xf>
    <xf numFmtId="1" fontId="43" fillId="0" borderId="25" xfId="9" applyFont="1" applyFill="1" applyBorder="1" applyProtection="1">
      <alignment horizontal="center" vertical="center"/>
      <protection locked="0"/>
    </xf>
    <xf numFmtId="1" fontId="43" fillId="0" borderId="3" xfId="9" applyFont="1" applyFill="1" applyBorder="1" applyProtection="1">
      <alignment horizontal="center" vertical="center"/>
      <protection locked="0"/>
    </xf>
    <xf numFmtId="1" fontId="44" fillId="2" borderId="22" xfId="0" applyNumberFormat="1" applyFont="1" applyFill="1" applyBorder="1" applyAlignment="1" applyProtection="1">
      <alignment horizontal="center" vertical="center"/>
      <protection locked="0"/>
    </xf>
    <xf numFmtId="168" fontId="4" fillId="2" borderId="4" xfId="0" applyNumberFormat="1" applyFont="1" applyFill="1" applyBorder="1" applyAlignment="1" applyProtection="1">
      <alignment horizontal="left"/>
      <protection locked="0"/>
    </xf>
    <xf numFmtId="0" fontId="1" fillId="0" borderId="29" xfId="7" applyFill="1" applyBorder="1" applyAlignment="1" applyProtection="1">
      <alignment horizontal="left" vertical="center" indent="1"/>
      <protection locked="0"/>
    </xf>
    <xf numFmtId="0" fontId="8" fillId="2" borderId="30" xfId="0" applyFont="1" applyFill="1" applyBorder="1" applyAlignment="1" applyProtection="1">
      <alignment horizontal="center"/>
      <protection locked="0"/>
    </xf>
    <xf numFmtId="0" fontId="8" fillId="2" borderId="31" xfId="0" applyFont="1" applyFill="1" applyBorder="1" applyAlignment="1" applyProtection="1">
      <alignment horizontal="center"/>
      <protection locked="0"/>
    </xf>
    <xf numFmtId="0" fontId="8" fillId="2" borderId="32" xfId="0" applyFont="1" applyFill="1" applyBorder="1" applyAlignment="1" applyProtection="1">
      <alignment horizontal="center"/>
      <protection locked="0"/>
    </xf>
    <xf numFmtId="0" fontId="45" fillId="0" borderId="41" xfId="0" applyFon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1" fontId="35" fillId="0" borderId="43" xfId="9" applyFont="1" applyFill="1" applyBorder="1" applyProtection="1">
      <alignment horizontal="center" vertical="center"/>
      <protection locked="0"/>
    </xf>
    <xf numFmtId="1" fontId="35" fillId="0" borderId="44" xfId="9" applyFont="1" applyFill="1" applyBorder="1" applyProtection="1">
      <alignment horizontal="center" vertical="center"/>
      <protection locked="0"/>
    </xf>
    <xf numFmtId="1" fontId="35" fillId="0" borderId="45" xfId="9" applyFont="1" applyFill="1" applyBorder="1" applyProtection="1">
      <alignment horizontal="center" vertical="center"/>
      <protection locked="0"/>
    </xf>
    <xf numFmtId="1" fontId="35" fillId="0" borderId="46" xfId="9" applyFont="1" applyFill="1" applyBorder="1" applyProtection="1">
      <alignment horizontal="center" vertical="center"/>
      <protection locked="0"/>
    </xf>
    <xf numFmtId="197" fontId="0" fillId="0" borderId="21" xfId="0" applyNumberFormat="1" applyBorder="1" applyProtection="1">
      <protection locked="0"/>
    </xf>
    <xf numFmtId="198" fontId="0" fillId="0" borderId="21" xfId="0" applyNumberFormat="1" applyBorder="1" applyProtection="1">
      <protection locked="0"/>
    </xf>
    <xf numFmtId="178" fontId="0" fillId="0" borderId="21" xfId="0" applyNumberFormat="1" applyBorder="1" applyProtection="1">
      <protection locked="0"/>
    </xf>
    <xf numFmtId="197" fontId="0" fillId="0" borderId="8" xfId="0" applyNumberFormat="1" applyBorder="1" applyProtection="1">
      <protection locked="0"/>
    </xf>
    <xf numFmtId="197" fontId="0" fillId="0" borderId="23" xfId="0" applyNumberFormat="1" applyBorder="1" applyProtection="1">
      <protection locked="0"/>
    </xf>
    <xf numFmtId="198" fontId="0" fillId="0" borderId="8" xfId="0" applyNumberFormat="1" applyBorder="1" applyProtection="1">
      <protection locked="0"/>
    </xf>
    <xf numFmtId="178" fontId="0" fillId="0" borderId="8" xfId="0" applyNumberFormat="1" applyBorder="1" applyProtection="1">
      <protection locked="0"/>
    </xf>
    <xf numFmtId="198" fontId="0" fillId="0" borderId="21" xfId="0" applyNumberFormat="1" applyBorder="1" applyProtection="1"/>
    <xf numFmtId="0" fontId="28" fillId="10" borderId="33" xfId="0" applyFont="1" applyFill="1" applyBorder="1" applyAlignment="1" applyProtection="1">
      <alignment horizontal="center" vertical="center"/>
      <protection locked="0"/>
    </xf>
    <xf numFmtId="0" fontId="28" fillId="10" borderId="34" xfId="0" applyFont="1" applyFill="1" applyBorder="1" applyAlignment="1" applyProtection="1">
      <alignment horizontal="center" vertical="center"/>
      <protection locked="0"/>
    </xf>
    <xf numFmtId="0" fontId="28" fillId="10" borderId="35" xfId="0" applyFont="1" applyFill="1" applyBorder="1" applyAlignment="1" applyProtection="1">
      <alignment horizontal="center" vertical="center"/>
      <protection locked="0"/>
    </xf>
    <xf numFmtId="46" fontId="40" fillId="0" borderId="24" xfId="9" applyNumberFormat="1" applyFont="1" applyFill="1" applyBorder="1" applyAlignment="1" applyProtection="1">
      <alignment horizontal="right" vertical="center"/>
    </xf>
    <xf numFmtId="0" fontId="42" fillId="0" borderId="23" xfId="0" applyFont="1" applyBorder="1" applyAlignment="1" applyProtection="1">
      <alignment horizontal="center" vertical="center"/>
      <protection locked="0"/>
    </xf>
    <xf numFmtId="0" fontId="42" fillId="0" borderId="24" xfId="0" applyFont="1" applyBorder="1" applyAlignment="1" applyProtection="1">
      <alignment horizontal="center" vertical="center"/>
      <protection locked="0"/>
    </xf>
    <xf numFmtId="0" fontId="29" fillId="10" borderId="36" xfId="0" applyFont="1" applyFill="1" applyBorder="1" applyAlignment="1" applyProtection="1">
      <alignment horizontal="center" vertical="center"/>
      <protection locked="0"/>
    </xf>
    <xf numFmtId="0" fontId="29" fillId="10" borderId="34" xfId="0" applyFont="1" applyFill="1" applyBorder="1" applyAlignment="1" applyProtection="1">
      <alignment horizontal="center" vertical="center"/>
      <protection locked="0"/>
    </xf>
    <xf numFmtId="0" fontId="29" fillId="10" borderId="37" xfId="0" applyFont="1" applyFill="1" applyBorder="1" applyAlignment="1" applyProtection="1">
      <alignment horizontal="center" vertical="center"/>
      <protection locked="0"/>
    </xf>
    <xf numFmtId="46" fontId="40" fillId="0" borderId="23" xfId="9" applyNumberFormat="1" applyFont="1" applyFill="1" applyBorder="1" applyAlignment="1" applyProtection="1">
      <alignment horizontal="center" vertical="center"/>
    </xf>
    <xf numFmtId="46" fontId="40" fillId="0" borderId="24" xfId="9" applyNumberFormat="1" applyFont="1" applyFill="1" applyBorder="1" applyAlignment="1" applyProtection="1">
      <alignment horizontal="center" vertical="center"/>
    </xf>
    <xf numFmtId="46" fontId="40" fillId="0" borderId="27" xfId="9" applyNumberFormat="1" applyFont="1" applyFill="1" applyBorder="1" applyAlignment="1" applyProtection="1">
      <alignment horizontal="center" vertical="center"/>
    </xf>
    <xf numFmtId="196" fontId="40" fillId="0" borderId="0" xfId="9" applyNumberFormat="1" applyFont="1" applyFill="1" applyBorder="1" applyAlignment="1" applyProtection="1">
      <alignment horizontal="center" vertical="center"/>
    </xf>
  </cellXfs>
  <cellStyles count="13">
    <cellStyle name="20 % - Accent6" xfId="7" builtinId="50"/>
    <cellStyle name="Adresse mail" xfId="5"/>
    <cellStyle name="Base donnée FIN" xfId="10"/>
    <cellStyle name="Base données Ecole" xfId="2"/>
    <cellStyle name="Eléves 2011-2012" xfId="8"/>
    <cellStyle name="Euro" xfId="3"/>
    <cellStyle name="Lien hypertexte" xfId="1" builtinId="8" customBuiltin="1"/>
    <cellStyle name="Nombre élèves" xfId="9"/>
    <cellStyle name="Normal" xfId="0" builtinId="0"/>
    <cellStyle name="Normal 2" xfId="11"/>
    <cellStyle name="Normal 3" xfId="4"/>
    <cellStyle name="Normal 4" xfId="6"/>
    <cellStyle name="Normal 5" xfId="12"/>
  </cellStyles>
  <dxfs count="19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ECA900"/>
      <color rgb="FFFFFFFF"/>
      <color rgb="FFFEF4EC"/>
      <color rgb="FFD1FE62"/>
      <color rgb="FFDEF6E3"/>
      <color rgb="FFC6EFCE"/>
      <color rgb="FF002600"/>
      <color rgb="FF006100"/>
      <color rgb="FF8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612107</xdr:colOff>
      <xdr:row>2</xdr:row>
      <xdr:rowOff>53526</xdr:rowOff>
    </xdr:from>
    <xdr:to>
      <xdr:col>0</xdr:col>
      <xdr:colOff>1120085</xdr:colOff>
      <xdr:row>2</xdr:row>
      <xdr:rowOff>350548</xdr:rowOff>
    </xdr:to>
    <xdr:sp macro="[0]!Mardi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12107" y="793114"/>
          <a:ext cx="507978" cy="297022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MA</a:t>
          </a:r>
        </a:p>
      </xdr:txBody>
    </xdr:sp>
    <xdr:clientData/>
  </xdr:twoCellAnchor>
  <xdr:twoCellAnchor editAs="oneCell">
    <xdr:from>
      <xdr:col>0</xdr:col>
      <xdr:colOff>1172660</xdr:colOff>
      <xdr:row>2</xdr:row>
      <xdr:rowOff>49964</xdr:rowOff>
    </xdr:from>
    <xdr:to>
      <xdr:col>0</xdr:col>
      <xdr:colOff>1680638</xdr:colOff>
      <xdr:row>2</xdr:row>
      <xdr:rowOff>339259</xdr:rowOff>
    </xdr:to>
    <xdr:sp macro="[0]!Mercredi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72660" y="789552"/>
          <a:ext cx="507978" cy="28929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MERCREDI</a:t>
          </a:r>
          <a:r>
            <a:rPr lang="fr-CH" sz="1400" b="1"/>
            <a:t> PIANO</a:t>
          </a:r>
          <a:endParaRPr lang="fr-CH" sz="1100" b="1"/>
        </a:p>
      </xdr:txBody>
    </xdr:sp>
    <xdr:clientData/>
  </xdr:twoCellAnchor>
  <xdr:twoCellAnchor editAs="oneCell">
    <xdr:from>
      <xdr:col>0</xdr:col>
      <xdr:colOff>1731999</xdr:colOff>
      <xdr:row>2</xdr:row>
      <xdr:rowOff>48184</xdr:rowOff>
    </xdr:from>
    <xdr:to>
      <xdr:col>0</xdr:col>
      <xdr:colOff>2239977</xdr:colOff>
      <xdr:row>2</xdr:row>
      <xdr:rowOff>346415</xdr:rowOff>
    </xdr:to>
    <xdr:sp macro="[0]!Jeudi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731999" y="787772"/>
          <a:ext cx="507978" cy="298231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JE</a:t>
          </a:r>
          <a:endParaRPr lang="fr-CH" sz="1100" b="1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2298588</xdr:colOff>
      <xdr:row>2</xdr:row>
      <xdr:rowOff>51173</xdr:rowOff>
    </xdr:from>
    <xdr:to>
      <xdr:col>0</xdr:col>
      <xdr:colOff>2806566</xdr:colOff>
      <xdr:row>2</xdr:row>
      <xdr:rowOff>341318</xdr:rowOff>
    </xdr:to>
    <xdr:sp macro="[0]!Vendredi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98588" y="790761"/>
          <a:ext cx="507978" cy="29014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VENDREDI</a:t>
          </a:r>
          <a:r>
            <a:rPr lang="fr-CH" sz="1400" b="1"/>
            <a:t> PIANO</a:t>
          </a:r>
          <a:endParaRPr lang="fr-CH" sz="1100" b="1"/>
        </a:p>
      </xdr:txBody>
    </xdr:sp>
    <xdr:clientData/>
  </xdr:twoCellAnchor>
  <xdr:twoCellAnchor editAs="oneCell">
    <xdr:from>
      <xdr:col>0</xdr:col>
      <xdr:colOff>57302</xdr:colOff>
      <xdr:row>3</xdr:row>
      <xdr:rowOff>37107</xdr:rowOff>
    </xdr:from>
    <xdr:to>
      <xdr:col>0</xdr:col>
      <xdr:colOff>566956</xdr:colOff>
      <xdr:row>3</xdr:row>
      <xdr:rowOff>326937</xdr:rowOff>
    </xdr:to>
    <xdr:sp macro="[0]!lundi_chant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302" y="1140886"/>
          <a:ext cx="509654" cy="28983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LUNDI</a:t>
          </a:r>
          <a:r>
            <a:rPr lang="fr-CH" sz="1400" b="1"/>
            <a:t> CHANT</a:t>
          </a:r>
          <a:endParaRPr lang="fr-CH" sz="1100" b="1"/>
        </a:p>
      </xdr:txBody>
    </xdr:sp>
    <xdr:clientData/>
  </xdr:twoCellAnchor>
  <xdr:twoCellAnchor editAs="oneCell">
    <xdr:from>
      <xdr:col>0</xdr:col>
      <xdr:colOff>617762</xdr:colOff>
      <xdr:row>3</xdr:row>
      <xdr:rowOff>33942</xdr:rowOff>
    </xdr:from>
    <xdr:to>
      <xdr:col>0</xdr:col>
      <xdr:colOff>1127416</xdr:colOff>
      <xdr:row>3</xdr:row>
      <xdr:rowOff>326047</xdr:rowOff>
    </xdr:to>
    <xdr:sp macro="[0]!mardi_chant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7762" y="1137721"/>
          <a:ext cx="509654" cy="29210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MARDI</a:t>
          </a:r>
          <a:r>
            <a:rPr lang="fr-CH" sz="1400" b="1"/>
            <a:t> CHANT</a:t>
          </a:r>
        </a:p>
      </xdr:txBody>
    </xdr:sp>
    <xdr:clientData/>
  </xdr:twoCellAnchor>
  <xdr:twoCellAnchor editAs="oneCell">
    <xdr:from>
      <xdr:col>0</xdr:col>
      <xdr:colOff>1175942</xdr:colOff>
      <xdr:row>3</xdr:row>
      <xdr:rowOff>37595</xdr:rowOff>
    </xdr:from>
    <xdr:to>
      <xdr:col>0</xdr:col>
      <xdr:colOff>1685596</xdr:colOff>
      <xdr:row>3</xdr:row>
      <xdr:rowOff>330481</xdr:rowOff>
    </xdr:to>
    <xdr:sp macro="[0]!aller_mercredi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75942" y="1141374"/>
          <a:ext cx="509654" cy="292886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MERCREDI</a:t>
          </a:r>
          <a:r>
            <a:rPr lang="fr-CH" sz="1400" b="1" baseline="0"/>
            <a:t>  CHANT</a:t>
          </a:r>
          <a:endParaRPr lang="fr-CH" sz="1100" b="1"/>
        </a:p>
      </xdr:txBody>
    </xdr:sp>
    <xdr:clientData/>
  </xdr:twoCellAnchor>
  <xdr:twoCellAnchor editAs="oneCell">
    <xdr:from>
      <xdr:col>0</xdr:col>
      <xdr:colOff>1745129</xdr:colOff>
      <xdr:row>3</xdr:row>
      <xdr:rowOff>38663</xdr:rowOff>
    </xdr:from>
    <xdr:to>
      <xdr:col>0</xdr:col>
      <xdr:colOff>2254783</xdr:colOff>
      <xdr:row>3</xdr:row>
      <xdr:rowOff>336894</xdr:rowOff>
    </xdr:to>
    <xdr:sp macro="[0]!aller_jeudi_chant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745129" y="1142442"/>
          <a:ext cx="509654" cy="29823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 i="0" baseline="0">
              <a:solidFill>
                <a:schemeClr val="tx2">
                  <a:lumMod val="50000"/>
                </a:schemeClr>
              </a:solidFill>
            </a:rPr>
            <a:t>JE</a:t>
          </a:r>
          <a:endParaRPr lang="fr-CH" sz="1100" b="1" i="0" baseline="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2299879</xdr:colOff>
      <xdr:row>3</xdr:row>
      <xdr:rowOff>33754</xdr:rowOff>
    </xdr:from>
    <xdr:to>
      <xdr:col>0</xdr:col>
      <xdr:colOff>2809533</xdr:colOff>
      <xdr:row>3</xdr:row>
      <xdr:rowOff>321439</xdr:rowOff>
    </xdr:to>
    <xdr:sp macro="[0]!aller_vendredi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299879" y="1137533"/>
          <a:ext cx="509654" cy="28768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VENDREDI CHANT</a:t>
          </a:r>
          <a:endParaRPr lang="fr-CH" sz="1100" b="1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51594</xdr:colOff>
      <xdr:row>2</xdr:row>
      <xdr:rowOff>54357</xdr:rowOff>
    </xdr:from>
    <xdr:to>
      <xdr:col>0</xdr:col>
      <xdr:colOff>559100</xdr:colOff>
      <xdr:row>2</xdr:row>
      <xdr:rowOff>347940</xdr:rowOff>
    </xdr:to>
    <xdr:sp macro="[0]!lund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594" y="796565"/>
          <a:ext cx="507506" cy="293583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>
              <a:solidFill>
                <a:schemeClr val="tx2">
                  <a:lumMod val="50000"/>
                </a:schemeClr>
              </a:solidFill>
            </a:rPr>
            <a:t>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pa@bluewin.ch" TargetMode="External"/><Relationship Id="rId1" Type="http://schemas.openxmlformats.org/officeDocument/2006/relationships/hyperlink" Target="mailto:bpa@bluewin.ch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XDV13"/>
  <sheetViews>
    <sheetView showGridLines="0" tabSelected="1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0" sqref="B10"/>
    </sheetView>
  </sheetViews>
  <sheetFormatPr baseColWidth="10" defaultColWidth="11.42578125" defaultRowHeight="12.75" x14ac:dyDescent="0.2"/>
  <cols>
    <col min="1" max="1" width="51.140625" style="1" customWidth="1"/>
    <col min="2" max="2" width="14.85546875" style="1" bestFit="1" customWidth="1"/>
    <col min="3" max="3" width="24" style="1" customWidth="1"/>
    <col min="4" max="4" width="24.28515625" style="1" bestFit="1" customWidth="1"/>
    <col min="5" max="5" width="27.28515625" style="1" bestFit="1" customWidth="1"/>
    <col min="6" max="6" width="22.42578125" style="1" bestFit="1" customWidth="1"/>
    <col min="7" max="7" width="31.5703125" style="1" customWidth="1"/>
    <col min="8" max="8" width="28.140625" style="1" bestFit="1" customWidth="1"/>
    <col min="9" max="9" width="38.7109375" style="1" bestFit="1" customWidth="1"/>
    <col min="10" max="10" width="45" style="1" bestFit="1" customWidth="1"/>
    <col min="11" max="11" width="25.85546875" style="1" bestFit="1" customWidth="1"/>
    <col min="12" max="12" width="41.28515625" style="1" bestFit="1" customWidth="1"/>
    <col min="13" max="13" width="10.28515625" style="1" bestFit="1" customWidth="1"/>
    <col min="14" max="14" width="33.140625" style="1" customWidth="1"/>
    <col min="15" max="15" width="30" style="1" customWidth="1"/>
    <col min="16" max="16" width="22.7109375" style="1" bestFit="1" customWidth="1"/>
    <col min="17" max="17" width="34.28515625" style="1" bestFit="1" customWidth="1"/>
    <col min="18" max="18" width="22.85546875" style="1" bestFit="1" customWidth="1"/>
    <col min="19" max="19" width="22.140625" style="1" bestFit="1" customWidth="1"/>
    <col min="20" max="20" width="22" style="1" bestFit="1" customWidth="1"/>
    <col min="21" max="21" width="25.7109375" style="1" bestFit="1" customWidth="1"/>
    <col min="22" max="22" width="23.7109375" style="1" bestFit="1" customWidth="1"/>
    <col min="23" max="23" width="32.42578125" style="1" bestFit="1" customWidth="1"/>
    <col min="24" max="24" width="26.140625" style="1" bestFit="1" customWidth="1"/>
    <col min="25" max="25" width="70.7109375" style="1" bestFit="1" customWidth="1"/>
    <col min="26" max="26" width="24" style="1" bestFit="1" customWidth="1"/>
    <col min="27" max="27" width="21.7109375" style="1" customWidth="1"/>
    <col min="28" max="28" width="58.85546875" style="1" bestFit="1" customWidth="1"/>
    <col min="29" max="29" width="31.140625" style="1" bestFit="1" customWidth="1"/>
    <col min="30" max="30" width="58.7109375" style="1" bestFit="1" customWidth="1"/>
    <col min="31" max="31" width="25.42578125" style="1" bestFit="1" customWidth="1"/>
    <col min="32" max="32" width="24.7109375" style="1" bestFit="1" customWidth="1"/>
    <col min="33" max="33" width="90.85546875" style="1" bestFit="1" customWidth="1"/>
    <col min="34" max="34" width="31" style="1" bestFit="1" customWidth="1"/>
    <col min="35" max="35" width="72.28515625" style="1" bestFit="1" customWidth="1"/>
    <col min="36" max="36" width="25.7109375" style="1" bestFit="1" customWidth="1"/>
    <col min="37" max="37" width="50" style="1" bestFit="1" customWidth="1"/>
    <col min="38" max="38" width="24.5703125" style="1" bestFit="1" customWidth="1"/>
    <col min="39" max="39" width="19.42578125" style="1" bestFit="1" customWidth="1"/>
    <col min="40" max="40" width="27.85546875" style="1" bestFit="1" customWidth="1"/>
    <col min="41" max="41" width="19.140625" style="1" bestFit="1" customWidth="1"/>
    <col min="42" max="42" width="27.5703125" style="1" bestFit="1" customWidth="1"/>
    <col min="43" max="43" width="29.140625" style="1" bestFit="1" customWidth="1"/>
    <col min="44" max="44" width="21.42578125" style="1" bestFit="1" customWidth="1"/>
    <col min="45" max="45" width="23.28515625" style="1" bestFit="1" customWidth="1"/>
    <col min="46" max="46" width="21" style="1" bestFit="1" customWidth="1"/>
    <col min="47" max="47" width="15.85546875" style="1" bestFit="1" customWidth="1"/>
    <col min="48" max="48" width="14.5703125" style="1" bestFit="1" customWidth="1"/>
    <col min="49" max="49" width="17.7109375" style="1" bestFit="1" customWidth="1"/>
    <col min="50" max="50" width="17.85546875" style="1" bestFit="1" customWidth="1"/>
    <col min="51" max="51" width="14.7109375" style="1" bestFit="1" customWidth="1"/>
    <col min="52" max="52" width="25" style="1" bestFit="1" customWidth="1"/>
    <col min="53" max="53" width="23.42578125" style="1" bestFit="1" customWidth="1"/>
    <col min="54" max="54" width="28" style="1" bestFit="1" customWidth="1"/>
    <col min="55" max="55" width="15.28515625" style="1" bestFit="1" customWidth="1"/>
    <col min="56" max="56" width="22.28515625" style="1" bestFit="1" customWidth="1"/>
    <col min="57" max="57" width="22" style="1" bestFit="1" customWidth="1"/>
    <col min="58" max="58" width="26.140625" style="1" bestFit="1" customWidth="1"/>
    <col min="59" max="59" width="29.7109375" style="1" bestFit="1" customWidth="1"/>
    <col min="60" max="60" width="69.5703125" style="1" bestFit="1" customWidth="1"/>
    <col min="61" max="61" width="28" style="1" bestFit="1" customWidth="1"/>
    <col min="62" max="62" width="29.85546875" style="1" bestFit="1" customWidth="1"/>
    <col min="63" max="63" width="25.140625" style="1" bestFit="1" customWidth="1"/>
    <col min="64" max="65" width="23.5703125" style="1" bestFit="1" customWidth="1"/>
    <col min="66" max="66" width="24.28515625" style="1" bestFit="1" customWidth="1"/>
    <col min="67" max="67" width="21.7109375" style="1" bestFit="1" customWidth="1"/>
    <col min="68" max="68" width="25.140625" style="1" bestFit="1" customWidth="1"/>
    <col min="69" max="69" width="25.7109375" style="1" bestFit="1" customWidth="1"/>
    <col min="70" max="70" width="23.7109375" style="1" bestFit="1" customWidth="1"/>
    <col min="71" max="71" width="32.42578125" style="1" bestFit="1" customWidth="1"/>
    <col min="72" max="72" width="26.140625" style="1" bestFit="1" customWidth="1"/>
    <col min="73" max="73" width="82.140625" style="1" bestFit="1" customWidth="1"/>
    <col min="74" max="74" width="24" style="1" bestFit="1" customWidth="1"/>
    <col min="75" max="75" width="22" style="1" bestFit="1" customWidth="1"/>
    <col min="76" max="76" width="19.5703125" style="1" bestFit="1" customWidth="1"/>
    <col min="77" max="77" width="33.85546875" style="1" bestFit="1" customWidth="1"/>
    <col min="78" max="78" width="58.7109375" style="1" bestFit="1" customWidth="1"/>
    <col min="79" max="79" width="25.42578125" style="1" bestFit="1" customWidth="1"/>
    <col min="80" max="80" width="24.7109375" style="1" bestFit="1" customWidth="1"/>
    <col min="81" max="81" width="66.140625" style="1" bestFit="1" customWidth="1"/>
    <col min="82" max="82" width="29.28515625" style="1" customWidth="1"/>
    <col min="83" max="83" width="73.140625" style="1" bestFit="1" customWidth="1"/>
    <col min="84" max="84" width="25.7109375" style="1" bestFit="1" customWidth="1"/>
    <col min="85" max="85" width="77" style="1" bestFit="1" customWidth="1"/>
    <col min="86" max="86" width="24.5703125" style="1" bestFit="1" customWidth="1"/>
    <col min="87" max="87" width="19.42578125" style="1" bestFit="1" customWidth="1"/>
    <col min="88" max="88" width="27.85546875" style="1" bestFit="1" customWidth="1"/>
    <col min="89" max="89" width="19.140625" style="1" bestFit="1" customWidth="1"/>
    <col min="90" max="90" width="27.5703125" style="1" bestFit="1" customWidth="1"/>
    <col min="91" max="91" width="17.7109375" style="1" bestFit="1" customWidth="1"/>
    <col min="92" max="92" width="17.85546875" style="1" bestFit="1" customWidth="1"/>
    <col min="93" max="93" width="14.7109375" style="1" bestFit="1" customWidth="1"/>
    <col min="94" max="94" width="25" style="1" bestFit="1" customWidth="1"/>
    <col min="95" max="95" width="23.42578125" style="1" bestFit="1" customWidth="1"/>
    <col min="96" max="96" width="28" style="1" bestFit="1" customWidth="1"/>
    <col min="97" max="97" width="16.42578125" style="1" bestFit="1" customWidth="1"/>
    <col min="98" max="98" width="19.42578125" style="1" bestFit="1" customWidth="1"/>
    <col min="99" max="99" width="22.28515625" style="1" bestFit="1" customWidth="1"/>
    <col min="100" max="100" width="22" style="1" bestFit="1" customWidth="1"/>
    <col min="101" max="101" width="27.85546875" style="1" bestFit="1" customWidth="1"/>
    <col min="102" max="102" width="29.5703125" style="1" bestFit="1" customWidth="1"/>
    <col min="103" max="103" width="57.7109375" style="1" bestFit="1" customWidth="1"/>
    <col min="104" max="104" width="26.140625" style="1" bestFit="1" customWidth="1"/>
    <col min="105" max="105" width="24" style="1" bestFit="1" customWidth="1"/>
    <col min="106" max="106" width="25.140625" style="1" bestFit="1" customWidth="1"/>
    <col min="107" max="108" width="23.5703125" style="1" bestFit="1" customWidth="1"/>
    <col min="109" max="109" width="29.85546875" style="1" bestFit="1" customWidth="1"/>
    <col min="110" max="110" width="21.5703125" style="1" bestFit="1" customWidth="1"/>
    <col min="111" max="111" width="13.42578125" style="1" bestFit="1" customWidth="1"/>
    <col min="112" max="112" width="47.140625" style="1" bestFit="1" customWidth="1"/>
    <col min="113" max="113" width="38.140625" style="1" bestFit="1" customWidth="1"/>
    <col min="114" max="114" width="23.28515625" style="1" bestFit="1" customWidth="1"/>
    <col min="115" max="115" width="32.28515625" style="1" bestFit="1" customWidth="1"/>
    <col min="116" max="116" width="27.140625" style="1" bestFit="1" customWidth="1"/>
    <col min="117" max="117" width="23.7109375" style="1" bestFit="1" customWidth="1"/>
    <col min="118" max="118" width="21.42578125" style="1" bestFit="1" customWidth="1"/>
    <col min="119" max="119" width="36.7109375" style="1" bestFit="1" customWidth="1"/>
    <col min="120" max="120" width="23.28515625" style="1" bestFit="1" customWidth="1"/>
    <col min="121" max="121" width="32.140625" style="1" bestFit="1" customWidth="1"/>
    <col min="122" max="122" width="30" style="1" bestFit="1" customWidth="1"/>
    <col min="123" max="123" width="24.140625" style="1" bestFit="1" customWidth="1"/>
    <col min="124" max="124" width="29.85546875" style="1" bestFit="1" customWidth="1"/>
    <col min="125" max="125" width="11.42578125" style="1"/>
    <col min="126" max="126" width="26.85546875" style="1" hidden="1" customWidth="1"/>
    <col min="127" max="127" width="22.140625" style="1" hidden="1" customWidth="1"/>
    <col min="128" max="128" width="22.85546875" style="1" hidden="1" customWidth="1"/>
    <col min="129" max="129" width="18.85546875" style="1" hidden="1" customWidth="1"/>
    <col min="130" max="130" width="4" style="2" customWidth="1"/>
    <col min="131" max="131" width="20.140625" style="1" hidden="1" customWidth="1"/>
    <col min="132" max="132" width="20.140625" style="3" hidden="1" customWidth="1"/>
    <col min="133" max="136" width="20.140625" style="1" hidden="1" customWidth="1"/>
    <col min="137" max="137" width="0" style="1" hidden="1" customWidth="1"/>
    <col min="138" max="138" width="12.7109375" style="1" hidden="1" customWidth="1"/>
    <col min="139" max="139" width="20.5703125" style="1" customWidth="1"/>
    <col min="140" max="140" width="14.42578125" style="1" bestFit="1" customWidth="1"/>
    <col min="141" max="141" width="11.5703125" style="1" bestFit="1" customWidth="1"/>
    <col min="142" max="142" width="11.7109375" style="1" bestFit="1" customWidth="1"/>
    <col min="143" max="143" width="22.85546875" style="1" customWidth="1"/>
    <col min="144" max="144" width="15" style="1" bestFit="1" customWidth="1"/>
    <col min="145" max="145" width="20" style="1" bestFit="1" customWidth="1"/>
    <col min="146" max="146" width="21.85546875" style="1" customWidth="1"/>
    <col min="147" max="147" width="17.85546875" style="1" bestFit="1" customWidth="1"/>
    <col min="148" max="148" width="30.28515625" style="1" bestFit="1" customWidth="1"/>
    <col min="149" max="151" width="11.42578125" style="1"/>
    <col min="152" max="152" width="27.140625" style="1" bestFit="1" customWidth="1"/>
    <col min="153" max="155" width="11.42578125" style="1"/>
    <col min="156" max="156" width="29.5703125" style="1" bestFit="1" customWidth="1"/>
    <col min="157" max="159" width="11.42578125" style="1"/>
    <col min="160" max="160" width="29.7109375" style="1" bestFit="1" customWidth="1"/>
    <col min="161" max="163" width="11.42578125" style="1"/>
    <col min="164" max="164" width="26.28515625" style="1" bestFit="1" customWidth="1"/>
    <col min="165" max="167" width="11.42578125" style="1"/>
    <col min="168" max="168" width="25.85546875" style="1" bestFit="1" customWidth="1"/>
    <col min="169" max="171" width="11.42578125" style="1"/>
    <col min="172" max="172" width="25.28515625" style="1" bestFit="1" customWidth="1"/>
    <col min="173" max="175" width="11.42578125" style="1"/>
    <col min="176" max="176" width="24.140625" style="1" bestFit="1" customWidth="1"/>
    <col min="177" max="179" width="11.42578125" style="1"/>
    <col min="180" max="180" width="24" style="1" bestFit="1" customWidth="1"/>
    <col min="181" max="183" width="11.42578125" style="1"/>
    <col min="184" max="184" width="23.85546875" style="1" bestFit="1" customWidth="1"/>
    <col min="185" max="187" width="11.42578125" style="1"/>
    <col min="188" max="188" width="23.42578125" style="1" bestFit="1" customWidth="1"/>
    <col min="189" max="16384" width="11.42578125" style="1"/>
  </cols>
  <sheetData>
    <row r="1" spans="1:376 16324:16350" ht="29.25" customHeight="1" x14ac:dyDescent="0.2">
      <c r="A1" s="168"/>
      <c r="B1" s="153"/>
      <c r="C1" s="153"/>
      <c r="D1" s="153"/>
      <c r="E1" s="153"/>
      <c r="F1" s="153"/>
      <c r="G1" s="153"/>
      <c r="H1" s="153"/>
      <c r="I1" s="153"/>
      <c r="J1" s="153"/>
      <c r="K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  <c r="BI1" s="153"/>
      <c r="BJ1" s="153"/>
      <c r="BK1" s="153"/>
      <c r="BL1" s="153"/>
      <c r="BM1" s="153"/>
      <c r="BN1" s="153"/>
      <c r="BO1" s="153"/>
      <c r="BP1" s="153"/>
      <c r="BQ1" s="153"/>
      <c r="BR1" s="153"/>
      <c r="BS1" s="153"/>
      <c r="BT1" s="153"/>
      <c r="BU1" s="153"/>
      <c r="BV1" s="153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3"/>
      <c r="CU1" s="153"/>
      <c r="CV1" s="153"/>
      <c r="CW1" s="153"/>
      <c r="CX1" s="153"/>
      <c r="CY1" s="153"/>
      <c r="CZ1" s="153"/>
      <c r="DA1" s="153"/>
      <c r="DB1" s="153"/>
      <c r="DC1" s="153"/>
      <c r="DD1" s="153"/>
      <c r="DE1" s="153"/>
      <c r="DF1" s="153"/>
      <c r="DG1" s="153"/>
      <c r="DH1" s="153"/>
      <c r="DI1" s="153"/>
      <c r="DJ1" s="153"/>
      <c r="DK1" s="153"/>
      <c r="DL1" s="153"/>
      <c r="DM1" s="153"/>
      <c r="DN1" s="153"/>
      <c r="DO1" s="153"/>
      <c r="DP1" s="153"/>
      <c r="DQ1" s="153"/>
      <c r="DR1" s="153"/>
      <c r="DS1" s="153"/>
      <c r="DT1" s="153"/>
      <c r="DU1" s="154"/>
      <c r="DV1" s="154"/>
      <c r="DW1" s="154"/>
      <c r="DX1" s="154"/>
      <c r="DY1" s="154"/>
      <c r="DZ1" s="154"/>
      <c r="EA1" s="2"/>
      <c r="EB1" s="129"/>
      <c r="EC1" s="2"/>
      <c r="ED1" s="2"/>
      <c r="EE1" s="2"/>
      <c r="EF1" s="2"/>
      <c r="EG1" s="2"/>
      <c r="EH1" s="2"/>
      <c r="EI1" s="2"/>
      <c r="EK1" s="215" t="s">
        <v>139</v>
      </c>
      <c r="EL1" s="216"/>
      <c r="EM1" s="178" t="s">
        <v>140</v>
      </c>
    </row>
    <row r="2" spans="1:376 16324:16350" ht="29.25" customHeight="1" x14ac:dyDescent="0.2">
      <c r="A2" s="168"/>
      <c r="B2" s="154"/>
      <c r="C2" s="154"/>
      <c r="D2" s="154"/>
      <c r="E2" s="154"/>
      <c r="F2" s="154"/>
      <c r="G2" s="154"/>
      <c r="H2" s="154"/>
      <c r="I2" s="154"/>
      <c r="J2" s="154"/>
      <c r="K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  <c r="BM2" s="153"/>
      <c r="BN2" s="153"/>
      <c r="BO2" s="153"/>
      <c r="BP2" s="153"/>
      <c r="BQ2" s="153"/>
      <c r="BR2" s="153"/>
      <c r="BS2" s="153"/>
      <c r="BT2" s="153"/>
      <c r="BU2" s="153"/>
      <c r="BV2" s="153"/>
      <c r="BW2" s="153"/>
      <c r="BX2" s="153"/>
      <c r="BY2" s="153"/>
      <c r="BZ2" s="153"/>
      <c r="CA2" s="153"/>
      <c r="CB2" s="153"/>
      <c r="CC2" s="153"/>
      <c r="CD2" s="153"/>
      <c r="CE2" s="153"/>
      <c r="CF2" s="153"/>
      <c r="CG2" s="153"/>
      <c r="CH2" s="153"/>
      <c r="CI2" s="153"/>
      <c r="CJ2" s="153"/>
      <c r="CK2" s="153"/>
      <c r="CL2" s="153"/>
      <c r="CM2" s="153"/>
      <c r="CN2" s="153"/>
      <c r="CO2" s="153"/>
      <c r="CP2" s="153"/>
      <c r="CQ2" s="153"/>
      <c r="CR2" s="153"/>
      <c r="CS2" s="153"/>
      <c r="CT2" s="153"/>
      <c r="CU2" s="153"/>
      <c r="CV2" s="153"/>
      <c r="CW2" s="153"/>
      <c r="CX2" s="153"/>
      <c r="CY2" s="153"/>
      <c r="CZ2" s="153"/>
      <c r="DA2" s="153"/>
      <c r="DB2" s="153"/>
      <c r="DC2" s="153"/>
      <c r="DD2" s="153"/>
      <c r="DE2" s="153"/>
      <c r="DF2" s="153"/>
      <c r="DG2" s="153"/>
      <c r="DH2" s="153"/>
      <c r="DI2" s="153"/>
      <c r="DJ2" s="153"/>
      <c r="DK2" s="153"/>
      <c r="DL2" s="153"/>
      <c r="DM2" s="153"/>
      <c r="DN2" s="153"/>
      <c r="DO2" s="153"/>
      <c r="DP2" s="153"/>
      <c r="DQ2" s="153"/>
      <c r="DR2" s="153"/>
      <c r="DS2" s="153"/>
      <c r="DT2" s="153"/>
      <c r="DU2" s="154"/>
      <c r="DV2" s="154"/>
      <c r="DW2" s="154"/>
      <c r="DX2" s="154"/>
      <c r="DY2" s="154"/>
      <c r="DZ2" s="154"/>
      <c r="EA2" s="2"/>
      <c r="EB2" s="129"/>
      <c r="EC2" s="2"/>
      <c r="ED2" s="2"/>
      <c r="EE2" s="2"/>
      <c r="EF2" s="2"/>
      <c r="EG2" s="2"/>
      <c r="EH2" s="2"/>
      <c r="EI2" s="2"/>
      <c r="EJ2" s="177" t="s">
        <v>144</v>
      </c>
      <c r="EK2" s="214" t="e">
        <f>SUM(#REF!)</f>
        <v>#REF!</v>
      </c>
      <c r="EL2" s="214"/>
      <c r="EM2" s="170" t="e">
        <f>EK2/5</f>
        <v>#REF!</v>
      </c>
    </row>
    <row r="3" spans="1:376 16324:16350" ht="28.5" customHeight="1" x14ac:dyDescent="0.2">
      <c r="A3" s="167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71"/>
      <c r="M3" s="131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3"/>
      <c r="AU3" s="153"/>
      <c r="AV3" s="153"/>
      <c r="AW3" s="153"/>
      <c r="AX3" s="153"/>
      <c r="AY3" s="153"/>
      <c r="AZ3" s="153"/>
      <c r="BA3" s="153"/>
      <c r="BB3" s="153"/>
      <c r="BC3" s="153"/>
      <c r="BD3" s="153"/>
      <c r="BE3" s="153"/>
      <c r="BF3" s="153"/>
      <c r="BG3" s="153"/>
      <c r="BH3" s="153"/>
      <c r="BI3" s="153"/>
      <c r="BJ3" s="153"/>
      <c r="BK3" s="153"/>
      <c r="BL3" s="153"/>
      <c r="BM3" s="153"/>
      <c r="BN3" s="153"/>
      <c r="BO3" s="153"/>
      <c r="BP3" s="153"/>
      <c r="BQ3" s="153"/>
      <c r="BR3" s="153"/>
      <c r="BS3" s="153"/>
      <c r="BT3" s="153"/>
      <c r="BU3" s="153"/>
      <c r="BV3" s="153"/>
      <c r="BW3" s="153"/>
      <c r="BX3" s="153"/>
      <c r="BY3" s="153"/>
      <c r="BZ3" s="153"/>
      <c r="CA3" s="153"/>
      <c r="CB3" s="153"/>
      <c r="CC3" s="153"/>
      <c r="CD3" s="153"/>
      <c r="CE3" s="153"/>
      <c r="CF3" s="153"/>
      <c r="CG3" s="153"/>
      <c r="CH3" s="153"/>
      <c r="CI3" s="153"/>
      <c r="CJ3" s="153"/>
      <c r="CK3" s="153"/>
      <c r="CL3" s="153"/>
      <c r="CM3" s="153"/>
      <c r="CN3" s="153"/>
      <c r="CO3" s="153"/>
      <c r="CP3" s="153"/>
      <c r="CQ3" s="153"/>
      <c r="CR3" s="153"/>
      <c r="CS3" s="153"/>
      <c r="CT3" s="153"/>
      <c r="CU3" s="153"/>
      <c r="CV3" s="153"/>
      <c r="CW3" s="153"/>
      <c r="CX3" s="153"/>
      <c r="CY3" s="153"/>
      <c r="CZ3" s="153"/>
      <c r="DA3" s="153"/>
      <c r="DB3" s="153"/>
      <c r="DC3" s="153"/>
      <c r="DD3" s="153"/>
      <c r="DE3" s="153"/>
      <c r="DF3" s="153"/>
      <c r="DG3" s="153"/>
      <c r="DH3" s="153"/>
      <c r="DI3" s="153"/>
      <c r="DJ3" s="153"/>
      <c r="DK3" s="153"/>
      <c r="DL3" s="153"/>
      <c r="DM3" s="153"/>
      <c r="DN3" s="153"/>
      <c r="DO3" s="153"/>
      <c r="DP3" s="153"/>
      <c r="DQ3" s="153"/>
      <c r="DR3" s="153"/>
      <c r="DS3" s="153"/>
      <c r="DT3" s="153"/>
      <c r="DU3" s="154"/>
      <c r="DV3" s="154"/>
      <c r="DW3" s="154"/>
      <c r="DX3" s="154"/>
      <c r="DY3" s="154"/>
      <c r="DZ3" s="154"/>
      <c r="EA3" s="2"/>
      <c r="EB3" s="129"/>
      <c r="EC3" s="2"/>
      <c r="ED3" s="2"/>
      <c r="EE3" s="2"/>
      <c r="EF3" s="2"/>
      <c r="EG3" s="2"/>
      <c r="EH3" s="2"/>
      <c r="EI3" s="2"/>
      <c r="EJ3" s="176" t="s">
        <v>145</v>
      </c>
      <c r="EK3" s="214">
        <f>SUM(EL10:EL13)</f>
        <v>9.0277777777777735E-2</v>
      </c>
      <c r="EL3" s="214"/>
      <c r="EM3" s="170">
        <f>EK3/5</f>
        <v>1.8055555555555547E-2</v>
      </c>
      <c r="EN3" s="169"/>
      <c r="ER3" s="193" t="s">
        <v>154</v>
      </c>
      <c r="ES3" s="194" t="s">
        <v>155</v>
      </c>
      <c r="ET3" s="195" t="s">
        <v>156</v>
      </c>
      <c r="EU3" s="196" t="s">
        <v>157</v>
      </c>
      <c r="EV3" s="193" t="s">
        <v>158</v>
      </c>
      <c r="EW3" s="194" t="s">
        <v>155</v>
      </c>
      <c r="EX3" s="195" t="s">
        <v>156</v>
      </c>
      <c r="EY3" s="196" t="s">
        <v>157</v>
      </c>
      <c r="EZ3" s="193" t="s">
        <v>166</v>
      </c>
      <c r="FA3" s="194" t="s">
        <v>155</v>
      </c>
      <c r="FB3" s="195" t="s">
        <v>156</v>
      </c>
      <c r="FC3" s="196" t="s">
        <v>157</v>
      </c>
      <c r="FD3" s="193" t="s">
        <v>159</v>
      </c>
      <c r="FE3" s="194" t="s">
        <v>155</v>
      </c>
      <c r="FF3" s="195" t="s">
        <v>156</v>
      </c>
      <c r="FG3" s="196" t="s">
        <v>157</v>
      </c>
      <c r="FH3" s="193" t="s">
        <v>160</v>
      </c>
      <c r="FI3" s="194" t="s">
        <v>155</v>
      </c>
      <c r="FJ3" s="195" t="s">
        <v>156</v>
      </c>
      <c r="FK3" s="196" t="s">
        <v>157</v>
      </c>
      <c r="FL3" s="193" t="s">
        <v>161</v>
      </c>
      <c r="FM3" s="194" t="s">
        <v>155</v>
      </c>
      <c r="FN3" s="195" t="s">
        <v>156</v>
      </c>
      <c r="FO3" s="196" t="s">
        <v>157</v>
      </c>
      <c r="FP3" s="193" t="s">
        <v>162</v>
      </c>
      <c r="FQ3" s="194" t="s">
        <v>155</v>
      </c>
      <c r="FR3" s="195" t="s">
        <v>156</v>
      </c>
      <c r="FS3" s="196" t="s">
        <v>157</v>
      </c>
      <c r="FT3" s="193" t="s">
        <v>163</v>
      </c>
      <c r="FU3" s="194" t="s">
        <v>155</v>
      </c>
      <c r="FV3" s="195" t="s">
        <v>156</v>
      </c>
      <c r="FW3" s="196" t="s">
        <v>157</v>
      </c>
      <c r="FX3" s="193" t="s">
        <v>164</v>
      </c>
      <c r="FY3" s="194" t="s">
        <v>155</v>
      </c>
      <c r="FZ3" s="195" t="s">
        <v>156</v>
      </c>
      <c r="GA3" s="196" t="s">
        <v>157</v>
      </c>
      <c r="GB3" s="193" t="s">
        <v>165</v>
      </c>
      <c r="GC3" s="194" t="s">
        <v>155</v>
      </c>
      <c r="GD3" s="195" t="s">
        <v>156</v>
      </c>
      <c r="GE3" s="196" t="s">
        <v>157</v>
      </c>
      <c r="GF3" s="197"/>
      <c r="GG3" s="194"/>
      <c r="GH3" s="195"/>
      <c r="GI3" s="198"/>
    </row>
    <row r="4" spans="1:376 16324:16350" ht="28.5" customHeight="1" x14ac:dyDescent="0.2">
      <c r="A4" s="167"/>
      <c r="B4" s="154">
        <v>1</v>
      </c>
      <c r="C4" s="154">
        <v>2</v>
      </c>
      <c r="D4" s="154">
        <v>3</v>
      </c>
      <c r="E4" s="154">
        <v>4</v>
      </c>
      <c r="F4" s="154">
        <v>5</v>
      </c>
      <c r="G4" s="154">
        <v>6</v>
      </c>
      <c r="H4" s="154">
        <v>7</v>
      </c>
      <c r="I4" s="154">
        <v>8</v>
      </c>
      <c r="J4" s="154">
        <v>9</v>
      </c>
      <c r="K4" s="154">
        <v>10</v>
      </c>
      <c r="L4" s="154">
        <v>11</v>
      </c>
      <c r="M4" s="154">
        <v>12</v>
      </c>
      <c r="N4" s="154">
        <v>13</v>
      </c>
      <c r="O4" s="154">
        <v>14</v>
      </c>
      <c r="P4" s="154">
        <v>15</v>
      </c>
      <c r="Q4" s="154">
        <v>16</v>
      </c>
      <c r="R4" s="154">
        <v>17</v>
      </c>
      <c r="S4" s="154">
        <v>18</v>
      </c>
      <c r="T4" s="154">
        <v>19</v>
      </c>
      <c r="U4" s="154">
        <v>20</v>
      </c>
      <c r="V4" s="154">
        <v>21</v>
      </c>
      <c r="W4" s="154">
        <v>22</v>
      </c>
      <c r="X4" s="154">
        <v>23</v>
      </c>
      <c r="Y4" s="154">
        <v>24</v>
      </c>
      <c r="Z4" s="154">
        <v>25</v>
      </c>
      <c r="AA4" s="154">
        <v>26</v>
      </c>
      <c r="AB4" s="154">
        <v>27</v>
      </c>
      <c r="AC4" s="154">
        <v>28</v>
      </c>
      <c r="AD4" s="154">
        <v>29</v>
      </c>
      <c r="AE4" s="154">
        <v>30</v>
      </c>
      <c r="AF4" s="154">
        <v>31</v>
      </c>
      <c r="AG4" s="154">
        <v>32</v>
      </c>
      <c r="AH4" s="154">
        <v>33</v>
      </c>
      <c r="AI4" s="154">
        <v>34</v>
      </c>
      <c r="AJ4" s="154">
        <v>35</v>
      </c>
      <c r="AK4" s="154">
        <v>36</v>
      </c>
      <c r="AL4" s="154">
        <v>37</v>
      </c>
      <c r="AM4" s="154">
        <v>38</v>
      </c>
      <c r="AN4" s="154">
        <v>39</v>
      </c>
      <c r="AO4" s="154">
        <v>40</v>
      </c>
      <c r="AP4" s="154">
        <v>41</v>
      </c>
      <c r="AQ4" s="154">
        <v>42</v>
      </c>
      <c r="AR4" s="154">
        <v>43</v>
      </c>
      <c r="AS4" s="154">
        <v>44</v>
      </c>
      <c r="AT4" s="154">
        <v>45</v>
      </c>
      <c r="AU4" s="154">
        <v>46</v>
      </c>
      <c r="AV4" s="154">
        <v>47</v>
      </c>
      <c r="AW4" s="154">
        <v>48</v>
      </c>
      <c r="AX4" s="154">
        <v>49</v>
      </c>
      <c r="AY4" s="154">
        <v>50</v>
      </c>
      <c r="AZ4" s="154">
        <v>51</v>
      </c>
      <c r="BA4" s="154">
        <v>52</v>
      </c>
      <c r="BB4" s="154">
        <v>53</v>
      </c>
      <c r="BC4" s="154">
        <v>54</v>
      </c>
      <c r="BD4" s="154">
        <v>55</v>
      </c>
      <c r="BE4" s="154">
        <v>56</v>
      </c>
      <c r="BF4" s="154">
        <v>57</v>
      </c>
      <c r="BG4" s="154">
        <v>58</v>
      </c>
      <c r="BH4" s="154">
        <v>59</v>
      </c>
      <c r="BI4" s="154">
        <v>60</v>
      </c>
      <c r="BJ4" s="154">
        <v>61</v>
      </c>
      <c r="BK4" s="154">
        <v>62</v>
      </c>
      <c r="BL4" s="154">
        <v>63</v>
      </c>
      <c r="BM4" s="154">
        <v>64</v>
      </c>
      <c r="BN4" s="154">
        <v>65</v>
      </c>
      <c r="BO4" s="154">
        <v>66</v>
      </c>
      <c r="BP4" s="154">
        <v>67</v>
      </c>
      <c r="BQ4" s="154">
        <v>68</v>
      </c>
      <c r="BR4" s="154">
        <v>69</v>
      </c>
      <c r="BS4" s="154">
        <v>70</v>
      </c>
      <c r="BT4" s="154">
        <v>71</v>
      </c>
      <c r="BU4" s="154">
        <v>72</v>
      </c>
      <c r="BV4" s="154">
        <v>73</v>
      </c>
      <c r="BW4" s="154">
        <v>74</v>
      </c>
      <c r="BX4" s="154">
        <v>75</v>
      </c>
      <c r="BY4" s="154">
        <v>76</v>
      </c>
      <c r="BZ4" s="154">
        <v>77</v>
      </c>
      <c r="CA4" s="154">
        <v>78</v>
      </c>
      <c r="CB4" s="154">
        <v>79</v>
      </c>
      <c r="CC4" s="154">
        <v>80</v>
      </c>
      <c r="CD4" s="154">
        <v>81</v>
      </c>
      <c r="CE4" s="154">
        <v>82</v>
      </c>
      <c r="CF4" s="154">
        <v>83</v>
      </c>
      <c r="CG4" s="154">
        <v>84</v>
      </c>
      <c r="CH4" s="154">
        <v>85</v>
      </c>
      <c r="CI4" s="154">
        <v>86</v>
      </c>
      <c r="CJ4" s="154">
        <v>87</v>
      </c>
      <c r="CK4" s="154">
        <v>88</v>
      </c>
      <c r="CL4" s="154">
        <v>89</v>
      </c>
      <c r="CM4" s="154">
        <v>90</v>
      </c>
      <c r="CN4" s="154">
        <v>91</v>
      </c>
      <c r="CO4" s="154">
        <v>92</v>
      </c>
      <c r="CP4" s="154">
        <v>93</v>
      </c>
      <c r="CQ4" s="154">
        <v>94</v>
      </c>
      <c r="CR4" s="154">
        <v>95</v>
      </c>
      <c r="CS4" s="154">
        <v>96</v>
      </c>
      <c r="CT4" s="154">
        <v>97</v>
      </c>
      <c r="CU4" s="154">
        <v>98</v>
      </c>
      <c r="CV4" s="154">
        <v>99</v>
      </c>
      <c r="CW4" s="154">
        <v>100</v>
      </c>
      <c r="CX4" s="154">
        <v>101</v>
      </c>
      <c r="CY4" s="154">
        <v>102</v>
      </c>
      <c r="CZ4" s="154">
        <v>103</v>
      </c>
      <c r="DA4" s="154">
        <v>104</v>
      </c>
      <c r="DB4" s="154">
        <v>105</v>
      </c>
      <c r="DC4" s="154">
        <v>106</v>
      </c>
      <c r="DD4" s="154">
        <v>107</v>
      </c>
      <c r="DE4" s="154">
        <v>108</v>
      </c>
      <c r="DF4" s="154">
        <v>109</v>
      </c>
      <c r="DG4" s="154">
        <v>110</v>
      </c>
      <c r="DH4" s="154">
        <v>111</v>
      </c>
      <c r="DI4" s="154">
        <v>112</v>
      </c>
      <c r="DJ4" s="154">
        <v>113</v>
      </c>
      <c r="DK4" s="154">
        <v>114</v>
      </c>
      <c r="DL4" s="154">
        <v>115</v>
      </c>
      <c r="DM4" s="154">
        <v>116</v>
      </c>
      <c r="DN4" s="154">
        <v>117</v>
      </c>
      <c r="DO4" s="154">
        <v>118</v>
      </c>
      <c r="DP4" s="154">
        <v>119</v>
      </c>
      <c r="DQ4" s="154">
        <v>120</v>
      </c>
      <c r="DR4" s="154">
        <v>121</v>
      </c>
      <c r="DS4" s="154">
        <v>122</v>
      </c>
      <c r="DT4" s="154">
        <v>123</v>
      </c>
      <c r="DU4" s="154">
        <v>124</v>
      </c>
      <c r="DV4" s="154">
        <v>125</v>
      </c>
      <c r="DW4" s="154">
        <v>126</v>
      </c>
      <c r="DX4" s="154">
        <v>127</v>
      </c>
      <c r="DY4" s="154">
        <v>128</v>
      </c>
      <c r="DZ4" s="154">
        <v>129</v>
      </c>
      <c r="EA4" s="154">
        <v>130</v>
      </c>
      <c r="EB4" s="154">
        <v>131</v>
      </c>
      <c r="EC4" s="154">
        <v>132</v>
      </c>
      <c r="ED4" s="154">
        <v>133</v>
      </c>
      <c r="EE4" s="154">
        <v>134</v>
      </c>
      <c r="EF4" s="154">
        <v>135</v>
      </c>
      <c r="EG4" s="154">
        <v>136</v>
      </c>
      <c r="EH4" s="154">
        <v>137</v>
      </c>
      <c r="EI4" s="154">
        <v>138</v>
      </c>
      <c r="EJ4" s="154">
        <v>139</v>
      </c>
      <c r="EK4" s="154">
        <v>140</v>
      </c>
      <c r="EL4" s="154">
        <v>141</v>
      </c>
      <c r="EM4" s="154">
        <v>142</v>
      </c>
      <c r="EN4" s="154">
        <v>143</v>
      </c>
      <c r="EO4" s="154">
        <v>144</v>
      </c>
      <c r="EP4" s="154">
        <v>145</v>
      </c>
      <c r="EQ4" s="154">
        <v>146</v>
      </c>
      <c r="ER4" s="199">
        <v>147</v>
      </c>
      <c r="ES4" s="200">
        <v>148</v>
      </c>
      <c r="ET4" s="201">
        <v>149</v>
      </c>
      <c r="EU4" s="199">
        <v>150</v>
      </c>
      <c r="EV4" s="202">
        <v>151</v>
      </c>
      <c r="EW4" s="200">
        <v>152</v>
      </c>
      <c r="EX4" s="201">
        <v>153</v>
      </c>
      <c r="EY4" s="199">
        <v>154</v>
      </c>
      <c r="EZ4" s="202">
        <v>155</v>
      </c>
      <c r="FA4" s="200">
        <v>156</v>
      </c>
      <c r="FB4" s="201">
        <v>157</v>
      </c>
      <c r="FC4" s="199">
        <v>158</v>
      </c>
      <c r="FD4" s="202">
        <v>159</v>
      </c>
      <c r="FE4" s="200">
        <v>160</v>
      </c>
      <c r="FF4" s="201">
        <v>161</v>
      </c>
      <c r="FG4" s="199">
        <v>162</v>
      </c>
      <c r="FH4" s="202">
        <v>163</v>
      </c>
      <c r="FI4" s="200">
        <v>164</v>
      </c>
      <c r="FJ4" s="201">
        <v>165</v>
      </c>
      <c r="FK4" s="199">
        <v>166</v>
      </c>
      <c r="FL4" s="202">
        <v>167</v>
      </c>
      <c r="FM4" s="200">
        <v>168</v>
      </c>
      <c r="FN4" s="201">
        <v>169</v>
      </c>
      <c r="FO4" s="199">
        <v>170</v>
      </c>
      <c r="FP4" s="202">
        <v>171</v>
      </c>
      <c r="FQ4" s="200">
        <v>172</v>
      </c>
      <c r="FR4" s="201">
        <v>173</v>
      </c>
      <c r="FS4" s="199">
        <v>174</v>
      </c>
      <c r="FT4" s="202">
        <v>175</v>
      </c>
      <c r="FU4" s="200">
        <v>176</v>
      </c>
      <c r="FV4" s="201">
        <v>177</v>
      </c>
      <c r="FW4" s="199">
        <v>178</v>
      </c>
      <c r="FX4" s="202">
        <v>179</v>
      </c>
      <c r="FY4" s="200">
        <v>180</v>
      </c>
      <c r="FZ4" s="201">
        <v>181</v>
      </c>
      <c r="GA4" s="199">
        <v>182</v>
      </c>
      <c r="GB4" s="202">
        <v>183</v>
      </c>
      <c r="GC4" s="200">
        <v>184</v>
      </c>
      <c r="GD4" s="201">
        <v>185</v>
      </c>
      <c r="GE4" s="199">
        <v>186</v>
      </c>
      <c r="GF4" s="202">
        <v>187</v>
      </c>
      <c r="GG4" s="154">
        <v>188</v>
      </c>
      <c r="GH4" s="154">
        <v>189</v>
      </c>
      <c r="GI4" s="154">
        <v>190</v>
      </c>
      <c r="GJ4" s="154">
        <v>191</v>
      </c>
      <c r="GK4" s="154">
        <v>192</v>
      </c>
      <c r="GL4" s="154">
        <v>193</v>
      </c>
      <c r="GM4" s="154">
        <v>194</v>
      </c>
      <c r="GN4" s="154">
        <v>195</v>
      </c>
      <c r="GO4" s="154">
        <v>196</v>
      </c>
      <c r="GP4" s="154">
        <v>197</v>
      </c>
      <c r="GQ4" s="154">
        <v>198</v>
      </c>
      <c r="GR4" s="154">
        <v>199</v>
      </c>
      <c r="GS4" s="154">
        <v>200</v>
      </c>
      <c r="GT4" s="154">
        <v>201</v>
      </c>
      <c r="GU4" s="154">
        <v>202</v>
      </c>
      <c r="GV4" s="154">
        <v>203</v>
      </c>
      <c r="GW4" s="154">
        <v>204</v>
      </c>
      <c r="GX4" s="154">
        <v>205</v>
      </c>
      <c r="GY4" s="154">
        <v>206</v>
      </c>
      <c r="GZ4" s="154">
        <v>207</v>
      </c>
      <c r="HA4" s="154">
        <v>208</v>
      </c>
      <c r="HB4" s="154">
        <v>209</v>
      </c>
      <c r="HC4" s="154">
        <v>210</v>
      </c>
      <c r="HD4" s="154">
        <v>211</v>
      </c>
      <c r="HE4" s="154">
        <v>212</v>
      </c>
      <c r="HF4" s="154">
        <v>213</v>
      </c>
      <c r="HG4" s="154">
        <v>214</v>
      </c>
      <c r="HH4" s="154">
        <v>215</v>
      </c>
      <c r="HI4" s="154">
        <v>216</v>
      </c>
      <c r="HJ4" s="154">
        <v>217</v>
      </c>
      <c r="HK4" s="154">
        <v>218</v>
      </c>
      <c r="HL4" s="154">
        <v>219</v>
      </c>
      <c r="HM4" s="154">
        <v>220</v>
      </c>
      <c r="HN4" s="154">
        <v>221</v>
      </c>
      <c r="HO4" s="154">
        <v>222</v>
      </c>
      <c r="HP4" s="154">
        <v>223</v>
      </c>
      <c r="HQ4" s="154">
        <v>224</v>
      </c>
      <c r="HR4" s="154">
        <v>225</v>
      </c>
      <c r="HS4" s="154">
        <v>226</v>
      </c>
      <c r="HT4" s="154">
        <v>227</v>
      </c>
      <c r="HU4" s="154">
        <v>228</v>
      </c>
      <c r="HV4" s="154">
        <v>229</v>
      </c>
      <c r="HW4" s="154">
        <v>230</v>
      </c>
      <c r="HX4" s="154">
        <v>231</v>
      </c>
      <c r="HY4" s="154">
        <v>232</v>
      </c>
      <c r="HZ4" s="154">
        <v>233</v>
      </c>
      <c r="IA4" s="154">
        <v>234</v>
      </c>
      <c r="IB4" s="154">
        <v>235</v>
      </c>
      <c r="IC4" s="154">
        <v>236</v>
      </c>
      <c r="ID4" s="154">
        <v>237</v>
      </c>
      <c r="IE4" s="154">
        <v>238</v>
      </c>
      <c r="IF4" s="154">
        <v>239</v>
      </c>
      <c r="IG4" s="154">
        <v>240</v>
      </c>
      <c r="IH4" s="154">
        <v>241</v>
      </c>
      <c r="II4" s="154">
        <v>242</v>
      </c>
      <c r="IJ4" s="154">
        <v>243</v>
      </c>
      <c r="IK4" s="154">
        <v>244</v>
      </c>
      <c r="IL4" s="154">
        <v>245</v>
      </c>
      <c r="IM4" s="154">
        <v>246</v>
      </c>
      <c r="IN4" s="154">
        <v>247</v>
      </c>
      <c r="IO4" s="154">
        <v>248</v>
      </c>
      <c r="IP4" s="154">
        <v>249</v>
      </c>
      <c r="IQ4" s="154">
        <v>250</v>
      </c>
      <c r="IR4" s="154">
        <v>251</v>
      </c>
      <c r="IS4" s="154">
        <v>252</v>
      </c>
      <c r="IT4" s="154">
        <v>253</v>
      </c>
      <c r="IU4" s="154">
        <v>254</v>
      </c>
      <c r="IV4" s="154">
        <v>255</v>
      </c>
      <c r="IW4" s="154">
        <v>256</v>
      </c>
      <c r="IX4" s="154">
        <v>257</v>
      </c>
    </row>
    <row r="5" spans="1:376 16324:16350" ht="42" customHeight="1" x14ac:dyDescent="0.2">
      <c r="A5" s="166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183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183"/>
      <c r="AP5" s="183"/>
      <c r="AQ5" s="183"/>
      <c r="AR5" s="183"/>
      <c r="AS5" s="183"/>
      <c r="AT5" s="183"/>
      <c r="AU5" s="183"/>
      <c r="AV5" s="183"/>
      <c r="AW5" s="183"/>
      <c r="AX5" s="183"/>
      <c r="AY5" s="183"/>
      <c r="AZ5" s="183"/>
      <c r="BA5" s="183"/>
      <c r="BB5" s="183"/>
      <c r="BC5" s="183"/>
      <c r="BD5" s="183"/>
      <c r="BE5" s="183"/>
      <c r="BF5" s="183"/>
      <c r="BG5" s="183"/>
      <c r="BH5" s="183"/>
      <c r="BI5" s="183"/>
      <c r="BJ5" s="183"/>
      <c r="BK5" s="183"/>
      <c r="BL5" s="183"/>
      <c r="BM5" s="183"/>
      <c r="BN5" s="183"/>
      <c r="BO5" s="183"/>
      <c r="BP5" s="183"/>
      <c r="BQ5" s="183"/>
      <c r="BR5" s="183"/>
      <c r="BS5" s="183"/>
      <c r="BT5" s="183"/>
      <c r="BU5" s="183"/>
      <c r="BV5" s="183"/>
      <c r="BW5" s="183"/>
      <c r="BX5" s="183"/>
      <c r="BY5" s="183"/>
      <c r="BZ5" s="183"/>
      <c r="CA5" s="183"/>
      <c r="CB5" s="183"/>
      <c r="CC5" s="183"/>
      <c r="CD5" s="183"/>
      <c r="CE5" s="183"/>
      <c r="CF5" s="183"/>
      <c r="CG5" s="183"/>
      <c r="CH5" s="183"/>
      <c r="CI5" s="183"/>
      <c r="CJ5" s="183"/>
      <c r="CK5" s="183"/>
      <c r="CL5" s="183"/>
      <c r="CM5" s="183"/>
      <c r="CN5" s="183"/>
      <c r="CO5" s="183"/>
      <c r="CP5" s="183"/>
      <c r="CQ5" s="183"/>
      <c r="CR5" s="183"/>
      <c r="CS5" s="183"/>
      <c r="CT5" s="183"/>
      <c r="CU5" s="183"/>
      <c r="CV5" s="183"/>
      <c r="CW5" s="183"/>
      <c r="CX5" s="183"/>
      <c r="CY5" s="183"/>
      <c r="CZ5" s="183"/>
      <c r="DA5" s="183"/>
      <c r="DB5" s="183"/>
      <c r="DC5" s="183"/>
      <c r="DD5" s="183"/>
      <c r="DE5" s="183"/>
      <c r="DF5" s="183"/>
      <c r="DG5" s="183"/>
      <c r="DH5" s="183"/>
      <c r="DI5" s="183"/>
      <c r="DJ5" s="183"/>
      <c r="DK5" s="183"/>
      <c r="DL5" s="183"/>
      <c r="DM5" s="183"/>
      <c r="DN5" s="184"/>
      <c r="DO5" s="185"/>
      <c r="DP5" s="186"/>
      <c r="DQ5" s="183"/>
      <c r="DR5" s="183"/>
      <c r="DS5" s="183"/>
      <c r="DT5" s="183"/>
      <c r="DU5" s="183"/>
      <c r="DV5" s="154"/>
      <c r="DW5" s="154"/>
      <c r="DX5" s="154"/>
      <c r="DY5" s="154"/>
      <c r="DZ5" s="154"/>
      <c r="EA5" s="2"/>
      <c r="EB5" s="129"/>
      <c r="EC5" s="2"/>
      <c r="ED5" s="2"/>
      <c r="EE5" s="2"/>
      <c r="EF5" s="2"/>
      <c r="EG5" s="2"/>
      <c r="EH5" s="2"/>
      <c r="EI5" s="2"/>
      <c r="EJ5" s="165"/>
      <c r="EK5" s="220"/>
      <c r="EL5" s="221"/>
      <c r="EM5" s="221"/>
      <c r="EN5" s="222"/>
    </row>
    <row r="6" spans="1:376 16324:16350" s="4" customFormat="1" ht="44.1" customHeight="1" x14ac:dyDescent="0.2">
      <c r="A6" s="179" t="s">
        <v>0</v>
      </c>
      <c r="B6" s="179" t="s">
        <v>1</v>
      </c>
      <c r="C6" s="179" t="s">
        <v>2</v>
      </c>
      <c r="D6" s="179" t="s">
        <v>3</v>
      </c>
      <c r="E6" s="179" t="s">
        <v>4</v>
      </c>
      <c r="F6" s="179" t="s">
        <v>5</v>
      </c>
      <c r="G6" s="179"/>
      <c r="H6" s="179" t="s">
        <v>6</v>
      </c>
      <c r="I6" s="179" t="s">
        <v>7</v>
      </c>
      <c r="J6" s="179" t="s">
        <v>8</v>
      </c>
      <c r="K6" s="179" t="s">
        <v>9</v>
      </c>
      <c r="L6" s="179" t="s">
        <v>10</v>
      </c>
      <c r="M6" s="179" t="s">
        <v>11</v>
      </c>
      <c r="N6" s="179" t="s">
        <v>12</v>
      </c>
      <c r="O6" s="179"/>
      <c r="P6" s="179" t="s">
        <v>13</v>
      </c>
      <c r="Q6" s="179" t="s">
        <v>14</v>
      </c>
      <c r="R6" s="179" t="s">
        <v>15</v>
      </c>
      <c r="S6" s="179" t="s">
        <v>16</v>
      </c>
      <c r="T6" s="179" t="s">
        <v>17</v>
      </c>
      <c r="U6" s="179" t="s">
        <v>18</v>
      </c>
      <c r="V6" s="179" t="s">
        <v>19</v>
      </c>
      <c r="W6" s="179" t="s">
        <v>20</v>
      </c>
      <c r="X6" s="179" t="s">
        <v>21</v>
      </c>
      <c r="Y6" s="179" t="s">
        <v>22</v>
      </c>
      <c r="Z6" s="179" t="s">
        <v>23</v>
      </c>
      <c r="AA6" s="179" t="s">
        <v>24</v>
      </c>
      <c r="AB6" s="179" t="s">
        <v>25</v>
      </c>
      <c r="AC6" s="179" t="s">
        <v>26</v>
      </c>
      <c r="AD6" s="179" t="s">
        <v>27</v>
      </c>
      <c r="AE6" s="179" t="s">
        <v>28</v>
      </c>
      <c r="AF6" s="179" t="s">
        <v>29</v>
      </c>
      <c r="AG6" s="179" t="s">
        <v>30</v>
      </c>
      <c r="AH6" s="179" t="s">
        <v>31</v>
      </c>
      <c r="AI6" s="179" t="s">
        <v>32</v>
      </c>
      <c r="AJ6" s="179" t="s">
        <v>33</v>
      </c>
      <c r="AK6" s="179" t="s">
        <v>34</v>
      </c>
      <c r="AL6" s="179" t="s">
        <v>35</v>
      </c>
      <c r="AM6" s="179" t="s">
        <v>36</v>
      </c>
      <c r="AN6" s="179" t="s">
        <v>37</v>
      </c>
      <c r="AO6" s="179" t="s">
        <v>38</v>
      </c>
      <c r="AP6" s="179" t="s">
        <v>39</v>
      </c>
      <c r="AQ6" s="179" t="s">
        <v>40</v>
      </c>
      <c r="AR6" s="179" t="s">
        <v>41</v>
      </c>
      <c r="AS6" s="179" t="s">
        <v>42</v>
      </c>
      <c r="AT6" s="179" t="s">
        <v>43</v>
      </c>
      <c r="AU6" s="179" t="s">
        <v>44</v>
      </c>
      <c r="AV6" s="179" t="s">
        <v>45</v>
      </c>
      <c r="AW6" s="179" t="s">
        <v>46</v>
      </c>
      <c r="AX6" s="179" t="s">
        <v>47</v>
      </c>
      <c r="AY6" s="179" t="s">
        <v>48</v>
      </c>
      <c r="AZ6" s="179" t="s">
        <v>49</v>
      </c>
      <c r="BA6" s="179" t="s">
        <v>50</v>
      </c>
      <c r="BB6" s="179" t="s">
        <v>51</v>
      </c>
      <c r="BC6" s="179" t="s">
        <v>52</v>
      </c>
      <c r="BD6" s="179" t="s">
        <v>53</v>
      </c>
      <c r="BE6" s="179" t="s">
        <v>54</v>
      </c>
      <c r="BF6" s="179" t="s">
        <v>55</v>
      </c>
      <c r="BG6" s="179" t="s">
        <v>56</v>
      </c>
      <c r="BH6" s="179" t="s">
        <v>57</v>
      </c>
      <c r="BI6" s="179" t="s">
        <v>58</v>
      </c>
      <c r="BJ6" s="179" t="s">
        <v>59</v>
      </c>
      <c r="BK6" s="179" t="s">
        <v>60</v>
      </c>
      <c r="BL6" s="179" t="s">
        <v>61</v>
      </c>
      <c r="BM6" s="179" t="s">
        <v>62</v>
      </c>
      <c r="BN6" s="179" t="s">
        <v>0</v>
      </c>
      <c r="BO6" s="179" t="s">
        <v>63</v>
      </c>
      <c r="BP6" s="179" t="s">
        <v>64</v>
      </c>
      <c r="BQ6" s="179" t="s">
        <v>65</v>
      </c>
      <c r="BR6" s="179" t="s">
        <v>66</v>
      </c>
      <c r="BS6" s="179" t="s">
        <v>67</v>
      </c>
      <c r="BT6" s="179" t="s">
        <v>68</v>
      </c>
      <c r="BU6" s="179" t="s">
        <v>69</v>
      </c>
      <c r="BV6" s="179" t="s">
        <v>70</v>
      </c>
      <c r="BW6" s="179" t="s">
        <v>71</v>
      </c>
      <c r="BX6" s="179" t="s">
        <v>72</v>
      </c>
      <c r="BY6" s="179" t="s">
        <v>73</v>
      </c>
      <c r="BZ6" s="179" t="s">
        <v>74</v>
      </c>
      <c r="CA6" s="179" t="s">
        <v>75</v>
      </c>
      <c r="CB6" s="179" t="s">
        <v>76</v>
      </c>
      <c r="CC6" s="179" t="s">
        <v>77</v>
      </c>
      <c r="CD6" s="179" t="s">
        <v>78</v>
      </c>
      <c r="CE6" s="179" t="s">
        <v>79</v>
      </c>
      <c r="CF6" s="179" t="s">
        <v>80</v>
      </c>
      <c r="CG6" s="179" t="s">
        <v>81</v>
      </c>
      <c r="CH6" s="179" t="s">
        <v>82</v>
      </c>
      <c r="CI6" s="179" t="s">
        <v>83</v>
      </c>
      <c r="CJ6" s="179" t="s">
        <v>84</v>
      </c>
      <c r="CK6" s="179" t="s">
        <v>85</v>
      </c>
      <c r="CL6" s="179" t="s">
        <v>86</v>
      </c>
      <c r="CM6" s="179" t="s">
        <v>87</v>
      </c>
      <c r="CN6" s="179" t="s">
        <v>88</v>
      </c>
      <c r="CO6" s="179" t="s">
        <v>89</v>
      </c>
      <c r="CP6" s="179" t="s">
        <v>90</v>
      </c>
      <c r="CQ6" s="179" t="s">
        <v>91</v>
      </c>
      <c r="CR6" s="179" t="s">
        <v>92</v>
      </c>
      <c r="CS6" s="179" t="s">
        <v>93</v>
      </c>
      <c r="CT6" s="179" t="s">
        <v>94</v>
      </c>
      <c r="CU6" s="179" t="s">
        <v>95</v>
      </c>
      <c r="CV6" s="179" t="s">
        <v>96</v>
      </c>
      <c r="CW6" s="179" t="s">
        <v>97</v>
      </c>
      <c r="CX6" s="179" t="s">
        <v>98</v>
      </c>
      <c r="CY6" s="179" t="s">
        <v>99</v>
      </c>
      <c r="CZ6" s="179" t="s">
        <v>100</v>
      </c>
      <c r="DA6" s="179" t="s">
        <v>101</v>
      </c>
      <c r="DB6" s="179" t="s">
        <v>102</v>
      </c>
      <c r="DC6" s="179" t="s">
        <v>103</v>
      </c>
      <c r="DD6" s="179" t="s">
        <v>104</v>
      </c>
      <c r="DE6" s="179" t="s">
        <v>105</v>
      </c>
      <c r="DF6" s="179" t="s">
        <v>106</v>
      </c>
      <c r="DG6" s="179" t="s">
        <v>107</v>
      </c>
      <c r="DH6" s="179" t="s">
        <v>0</v>
      </c>
      <c r="DI6" s="179" t="s">
        <v>108</v>
      </c>
      <c r="DJ6" s="179" t="s">
        <v>48</v>
      </c>
      <c r="DK6" s="179" t="s">
        <v>109</v>
      </c>
      <c r="DL6" s="179" t="s">
        <v>110</v>
      </c>
      <c r="DM6" s="180" t="s">
        <v>111</v>
      </c>
      <c r="DN6" s="181" t="s">
        <v>0</v>
      </c>
      <c r="DO6" s="182" t="s">
        <v>64</v>
      </c>
      <c r="DP6" s="179" t="s">
        <v>89</v>
      </c>
      <c r="DQ6" s="179" t="s">
        <v>112</v>
      </c>
      <c r="DR6" s="179" t="s">
        <v>113</v>
      </c>
      <c r="DS6" s="179" t="s">
        <v>114</v>
      </c>
      <c r="DT6" s="179" t="s">
        <v>115</v>
      </c>
      <c r="DU6" s="155"/>
      <c r="DV6" s="154"/>
      <c r="DW6" s="154"/>
      <c r="DX6" s="154"/>
      <c r="DY6" s="154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223"/>
      <c r="EL6" s="223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7"/>
      <c r="XCV6" s="5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</row>
    <row r="7" spans="1:376 16324:16350" s="28" customFormat="1" ht="8.25" customHeight="1" thickBot="1" x14ac:dyDescent="0.3">
      <c r="A7" s="157"/>
      <c r="B7" s="9"/>
      <c r="C7" s="10"/>
      <c r="D7" s="10"/>
      <c r="E7" s="11"/>
      <c r="F7" s="11"/>
      <c r="G7" s="11"/>
      <c r="H7" s="11"/>
      <c r="I7" s="11"/>
      <c r="J7" s="11"/>
      <c r="K7" s="10"/>
      <c r="L7" s="33"/>
      <c r="M7" s="57"/>
      <c r="N7" s="10"/>
      <c r="O7" s="10"/>
      <c r="P7" s="10"/>
      <c r="Q7" s="10"/>
      <c r="R7" s="10"/>
      <c r="S7" s="12"/>
      <c r="T7" s="12"/>
      <c r="U7" s="12"/>
      <c r="V7" s="12"/>
      <c r="W7" s="10"/>
      <c r="X7" s="10"/>
      <c r="Y7" s="10"/>
      <c r="Z7" s="10" t="s">
        <v>123</v>
      </c>
      <c r="AA7" s="13"/>
      <c r="AB7" s="13"/>
      <c r="AC7" s="13"/>
      <c r="AD7" s="13"/>
      <c r="AE7" s="13"/>
      <c r="AF7" s="13"/>
      <c r="AG7" s="13"/>
      <c r="AH7" s="13"/>
      <c r="AI7" s="10"/>
      <c r="AJ7" s="13"/>
      <c r="AK7" s="10"/>
      <c r="AL7" s="13"/>
      <c r="AM7" s="13"/>
      <c r="AN7" s="14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5"/>
      <c r="BC7" s="10"/>
      <c r="BD7" s="10"/>
      <c r="BE7" s="10"/>
      <c r="BF7" s="10"/>
      <c r="BG7" s="14"/>
      <c r="BH7" s="13"/>
      <c r="BI7" s="12"/>
      <c r="BJ7" s="12"/>
      <c r="BK7" s="12"/>
      <c r="BL7" s="12"/>
      <c r="BM7" s="16"/>
      <c r="BN7" s="189"/>
      <c r="BO7" s="17"/>
      <c r="BP7" s="18"/>
      <c r="BQ7" s="18"/>
      <c r="BR7" s="18"/>
      <c r="BS7" s="18"/>
      <c r="BT7" s="19"/>
      <c r="BU7" s="17"/>
      <c r="BV7" s="10" t="s">
        <v>123</v>
      </c>
      <c r="BW7" s="19"/>
      <c r="BX7" s="19"/>
      <c r="BY7" s="19"/>
      <c r="BZ7" s="19"/>
      <c r="CA7" s="19"/>
      <c r="CB7" s="19"/>
      <c r="CC7" s="19"/>
      <c r="CD7" s="19"/>
      <c r="CE7" s="17"/>
      <c r="CF7" s="20"/>
      <c r="CG7" s="17"/>
      <c r="CH7" s="20"/>
      <c r="CI7" s="20"/>
      <c r="CJ7" s="20"/>
      <c r="CK7" s="20"/>
      <c r="CL7" s="20"/>
      <c r="CM7" s="19"/>
      <c r="CN7" s="19"/>
      <c r="CO7" s="19"/>
      <c r="CP7" s="19"/>
      <c r="CQ7" s="19"/>
      <c r="CR7" s="17"/>
      <c r="CS7" s="17"/>
      <c r="CT7" s="19"/>
      <c r="CU7" s="19"/>
      <c r="CV7" s="19"/>
      <c r="CW7" s="19"/>
      <c r="CX7" s="19"/>
      <c r="CY7" s="19"/>
      <c r="CZ7" s="21"/>
      <c r="DA7" s="21"/>
      <c r="DB7" s="21"/>
      <c r="DC7" s="21"/>
      <c r="DD7" s="21"/>
      <c r="DE7" s="22"/>
      <c r="DF7" s="17"/>
      <c r="DG7" s="17"/>
      <c r="DH7" s="17"/>
      <c r="DI7" s="17"/>
      <c r="DJ7" s="19"/>
      <c r="DK7" s="21"/>
      <c r="DL7" s="20"/>
      <c r="DM7" s="23"/>
      <c r="DN7" s="20"/>
      <c r="DO7" s="21"/>
      <c r="DP7" s="19"/>
      <c r="DQ7" s="24"/>
      <c r="DR7" s="19"/>
      <c r="DS7" s="19"/>
      <c r="DT7" s="20"/>
      <c r="DU7" s="25"/>
      <c r="DV7" s="25"/>
      <c r="DW7" s="25"/>
      <c r="DX7" s="25"/>
      <c r="DY7" s="25"/>
      <c r="DZ7" s="26"/>
      <c r="EA7" s="25"/>
      <c r="EB7" s="27"/>
      <c r="XCW7" s="26"/>
      <c r="XCX7" s="26"/>
      <c r="XCY7" s="26"/>
      <c r="XCZ7" s="26"/>
      <c r="XDA7" s="26"/>
      <c r="XDB7" s="26"/>
      <c r="XDC7" s="26"/>
      <c r="XDD7" s="26"/>
      <c r="XDE7" s="26"/>
      <c r="XDF7" s="26"/>
      <c r="XDG7" s="26"/>
      <c r="XDH7" s="26"/>
      <c r="XDI7" s="26"/>
      <c r="XDJ7" s="26"/>
      <c r="XDK7" s="26"/>
      <c r="XDL7" s="26"/>
      <c r="XDM7" s="26"/>
      <c r="XDN7" s="26"/>
      <c r="XDO7" s="26"/>
      <c r="XDP7" s="26"/>
      <c r="XDQ7" s="26"/>
      <c r="XDR7" s="26"/>
      <c r="XDS7" s="26"/>
      <c r="XDT7" s="26"/>
      <c r="XDU7" s="26"/>
      <c r="XDV7" s="26"/>
    </row>
    <row r="8" spans="1:376 16324:16350" ht="44.1" customHeight="1" thickTop="1" thickBot="1" x14ac:dyDescent="0.25">
      <c r="A8" s="187" t="s">
        <v>146</v>
      </c>
      <c r="B8" s="156"/>
      <c r="C8" s="30"/>
      <c r="D8" s="30"/>
      <c r="E8" s="31"/>
      <c r="F8" s="31"/>
      <c r="G8" s="31"/>
      <c r="H8" s="32"/>
      <c r="I8" s="31"/>
      <c r="J8" s="31"/>
      <c r="K8" s="30"/>
      <c r="L8" s="78"/>
      <c r="M8" s="78"/>
      <c r="N8" s="30"/>
      <c r="O8" s="30"/>
      <c r="P8" s="30"/>
      <c r="Q8" s="30"/>
      <c r="R8" s="30"/>
      <c r="S8" s="34"/>
      <c r="T8" s="34"/>
      <c r="U8" s="34"/>
      <c r="V8" s="34"/>
      <c r="W8" s="30"/>
      <c r="X8" s="30"/>
      <c r="Y8" s="30"/>
      <c r="Z8" s="30"/>
      <c r="AA8" s="35"/>
      <c r="AB8" s="35"/>
      <c r="AC8" s="35"/>
      <c r="AD8" s="35"/>
      <c r="AE8" s="35"/>
      <c r="AF8" s="35"/>
      <c r="AG8" s="35"/>
      <c r="AH8" s="35"/>
      <c r="AI8" s="30"/>
      <c r="AJ8" s="35"/>
      <c r="AK8" s="30"/>
      <c r="AL8" s="35"/>
      <c r="AM8" s="35"/>
      <c r="AN8" s="36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7"/>
      <c r="BC8" s="30"/>
      <c r="BD8" s="30"/>
      <c r="BE8" s="30"/>
      <c r="BF8" s="30"/>
      <c r="BG8" s="36"/>
      <c r="BH8" s="35"/>
      <c r="BI8" s="34"/>
      <c r="BJ8" s="34"/>
      <c r="BK8" s="34"/>
      <c r="BL8" s="34"/>
      <c r="BM8" s="38"/>
      <c r="BN8" s="39"/>
      <c r="BO8" s="30"/>
      <c r="BP8" s="40"/>
      <c r="BQ8" s="40"/>
      <c r="BR8" s="40"/>
      <c r="BS8" s="41"/>
      <c r="BT8" s="35"/>
      <c r="BU8" s="30"/>
      <c r="BV8" s="30"/>
      <c r="BW8" s="35"/>
      <c r="BX8" s="35"/>
      <c r="BY8" s="35"/>
      <c r="BZ8" s="35"/>
      <c r="CA8" s="29"/>
      <c r="CB8" s="35"/>
      <c r="CC8" s="35"/>
      <c r="CD8" s="35"/>
      <c r="CE8" s="30"/>
      <c r="CF8" s="42"/>
      <c r="CG8" s="30"/>
      <c r="CH8" s="36"/>
      <c r="CI8" s="36"/>
      <c r="CJ8" s="36"/>
      <c r="CK8" s="36"/>
      <c r="CL8" s="36"/>
      <c r="CM8" s="35"/>
      <c r="CN8" s="35"/>
      <c r="CO8" s="35"/>
      <c r="CP8" s="35"/>
      <c r="CQ8" s="35"/>
      <c r="CR8" s="30"/>
      <c r="CS8" s="30"/>
      <c r="CT8" s="35"/>
      <c r="CU8" s="35"/>
      <c r="CV8" s="35"/>
      <c r="CW8" s="35"/>
      <c r="CX8" s="35"/>
      <c r="CY8" s="35"/>
      <c r="CZ8" s="34"/>
      <c r="DA8" s="43"/>
      <c r="DB8" s="34"/>
      <c r="DC8" s="34"/>
      <c r="DD8" s="34"/>
      <c r="DE8" s="44"/>
      <c r="DF8" s="30"/>
      <c r="DG8" s="30"/>
      <c r="DH8" s="45"/>
      <c r="DI8" s="45"/>
      <c r="DJ8" s="46"/>
      <c r="DK8" s="47"/>
      <c r="DL8" s="48"/>
      <c r="DM8" s="49"/>
      <c r="DN8" s="50"/>
      <c r="DO8" s="47"/>
      <c r="DP8" s="46"/>
      <c r="DQ8" s="51"/>
      <c r="DR8" s="52"/>
      <c r="DS8" s="52"/>
      <c r="DT8" s="53"/>
      <c r="DU8" s="54"/>
      <c r="DV8" s="190"/>
      <c r="DW8" s="191"/>
      <c r="DX8" s="191"/>
      <c r="DY8" s="192"/>
      <c r="EA8" s="211" t="s">
        <v>127</v>
      </c>
      <c r="EB8" s="212"/>
      <c r="EC8" s="212"/>
      <c r="ED8" s="213"/>
      <c r="EE8" s="217" t="s">
        <v>131</v>
      </c>
      <c r="EF8" s="218"/>
      <c r="EG8" s="218"/>
      <c r="EH8" s="219"/>
      <c r="XCW8" s="55"/>
      <c r="XCX8" s="55"/>
      <c r="XCY8" s="55"/>
      <c r="XCZ8" s="55"/>
      <c r="XDA8" s="55"/>
      <c r="XDB8" s="55"/>
      <c r="XDC8" s="55"/>
      <c r="XDD8" s="55"/>
      <c r="XDE8" s="55"/>
      <c r="XDF8" s="55"/>
      <c r="XDG8" s="55"/>
      <c r="XDH8" s="55"/>
      <c r="XDI8" s="55"/>
      <c r="XDJ8" s="55"/>
      <c r="XDK8" s="55"/>
      <c r="XDL8" s="55"/>
      <c r="XDM8" s="55"/>
      <c r="XDN8" s="55"/>
      <c r="XDO8" s="55"/>
      <c r="XDP8" s="55"/>
      <c r="XDQ8" s="55"/>
      <c r="XDR8" s="55"/>
      <c r="XDS8" s="55"/>
      <c r="XDT8" s="55"/>
      <c r="XDU8" s="55"/>
      <c r="XDV8" s="55"/>
    </row>
    <row r="9" spans="1:376 16324:16350" ht="24" thickTop="1" x14ac:dyDescent="0.35">
      <c r="A9" s="158"/>
      <c r="B9" s="56"/>
      <c r="C9" s="57"/>
      <c r="D9" s="57"/>
      <c r="E9" s="58"/>
      <c r="F9" s="58"/>
      <c r="G9" s="58"/>
      <c r="H9" s="188"/>
      <c r="I9" s="58"/>
      <c r="J9" s="58"/>
      <c r="K9" s="57"/>
      <c r="L9" s="172"/>
      <c r="M9" s="173"/>
      <c r="N9" s="60"/>
      <c r="O9" s="60"/>
      <c r="P9" s="61"/>
      <c r="Q9" s="62"/>
      <c r="R9" s="61"/>
      <c r="S9" s="63"/>
      <c r="T9" s="56"/>
      <c r="U9" s="64"/>
      <c r="V9" s="64"/>
      <c r="W9" s="56"/>
      <c r="X9" s="57"/>
      <c r="Y9" s="65"/>
      <c r="Z9" s="57"/>
      <c r="AA9" s="66"/>
      <c r="AB9" s="66"/>
      <c r="AC9" s="66"/>
      <c r="AD9" s="57"/>
      <c r="AE9" s="67"/>
      <c r="AF9" s="67"/>
      <c r="AG9" s="68"/>
      <c r="AH9" s="67"/>
      <c r="AI9" s="57"/>
      <c r="AJ9" s="67"/>
      <c r="AK9" s="57"/>
      <c r="AL9" s="67"/>
      <c r="AM9" s="65"/>
      <c r="AN9" s="67"/>
      <c r="AO9" s="57"/>
      <c r="AP9" s="57"/>
      <c r="AQ9" s="57"/>
      <c r="AR9" s="69"/>
      <c r="AS9" s="57"/>
      <c r="AT9" s="57"/>
      <c r="AU9" s="67"/>
      <c r="AV9" s="70"/>
      <c r="AW9" s="67"/>
      <c r="AX9" s="67"/>
      <c r="AY9" s="67"/>
      <c r="AZ9" s="67"/>
      <c r="BA9" s="67"/>
      <c r="BB9" s="71"/>
      <c r="BC9" s="57"/>
      <c r="BD9" s="57"/>
      <c r="BE9" s="57"/>
      <c r="BF9" s="57"/>
      <c r="BG9" s="42"/>
      <c r="BH9" s="67"/>
      <c r="BI9" s="72"/>
      <c r="BJ9" s="73"/>
      <c r="BK9" s="64"/>
      <c r="BL9" s="64"/>
      <c r="BM9" s="74"/>
      <c r="BN9" s="39"/>
      <c r="BO9" s="64"/>
      <c r="BP9" s="75"/>
      <c r="BQ9" s="76"/>
      <c r="BR9" s="77"/>
      <c r="BS9" s="64"/>
      <c r="BT9" s="64"/>
      <c r="BU9" s="65"/>
      <c r="BV9" s="57"/>
      <c r="BW9" s="66"/>
      <c r="BX9" s="68"/>
      <c r="BY9" s="68"/>
      <c r="BZ9" s="67"/>
      <c r="CA9" s="56"/>
      <c r="CB9" s="66"/>
      <c r="CC9" s="68"/>
      <c r="CD9" s="78"/>
      <c r="CE9" s="68"/>
      <c r="CF9" s="42"/>
      <c r="CG9" s="57"/>
      <c r="CH9" s="42"/>
      <c r="CI9" s="42"/>
      <c r="CJ9" s="42"/>
      <c r="CK9" s="42"/>
      <c r="CL9" s="42"/>
      <c r="CM9" s="67"/>
      <c r="CN9" s="67"/>
      <c r="CO9" s="67"/>
      <c r="CP9" s="66"/>
      <c r="CQ9" s="66"/>
      <c r="CR9" s="71"/>
      <c r="CS9" s="57"/>
      <c r="CT9" s="67"/>
      <c r="CU9" s="57"/>
      <c r="CV9" s="67"/>
      <c r="CW9" s="67"/>
      <c r="CX9" s="67"/>
      <c r="CY9" s="67"/>
      <c r="CZ9" s="79"/>
      <c r="DA9" s="80"/>
      <c r="DB9" s="64"/>
      <c r="DC9" s="64"/>
      <c r="DD9" s="81"/>
      <c r="DE9" s="44"/>
      <c r="DF9" s="82"/>
      <c r="DG9" s="83"/>
      <c r="DH9" s="84"/>
      <c r="DI9" s="85"/>
      <c r="DJ9" s="86"/>
      <c r="DK9" s="87"/>
      <c r="DL9" s="88"/>
      <c r="DM9" s="89"/>
      <c r="DN9" s="90"/>
      <c r="DO9" s="85"/>
      <c r="DP9" s="86"/>
      <c r="DQ9" s="91"/>
      <c r="DR9" s="92"/>
      <c r="DS9" s="93"/>
      <c r="DT9" s="93"/>
      <c r="DU9" s="94"/>
      <c r="DV9" s="95"/>
      <c r="DW9" s="96"/>
      <c r="DX9" s="96"/>
      <c r="DY9" s="97"/>
      <c r="EA9" s="98" t="s">
        <v>134</v>
      </c>
      <c r="EB9" s="99" t="s">
        <v>130</v>
      </c>
      <c r="EC9" s="99" t="s">
        <v>133</v>
      </c>
      <c r="ED9" s="100" t="s">
        <v>129</v>
      </c>
      <c r="EE9" s="101" t="s">
        <v>132</v>
      </c>
      <c r="EF9" s="99" t="s">
        <v>130</v>
      </c>
      <c r="EG9" s="99" t="s">
        <v>133</v>
      </c>
      <c r="EH9" s="102" t="s">
        <v>129</v>
      </c>
      <c r="XCW9" s="55"/>
      <c r="XCX9" s="55"/>
      <c r="XCY9" s="55"/>
      <c r="XCZ9" s="55"/>
      <c r="XDA9" s="55"/>
      <c r="XDB9" s="55"/>
      <c r="XDC9" s="55"/>
      <c r="XDD9" s="55"/>
      <c r="XDE9" s="55"/>
      <c r="XDF9" s="55"/>
      <c r="XDG9" s="55"/>
      <c r="XDH9" s="55"/>
      <c r="XDI9" s="55"/>
      <c r="XDJ9" s="55"/>
      <c r="XDK9" s="55"/>
      <c r="XDL9" s="55"/>
      <c r="XDM9" s="55"/>
      <c r="XDN9" s="55"/>
      <c r="XDO9" s="55"/>
      <c r="XDP9" s="55"/>
      <c r="XDQ9" s="55"/>
      <c r="XDR9" s="55"/>
      <c r="XDS9" s="55"/>
      <c r="XDT9" s="55"/>
      <c r="XDU9" s="55"/>
      <c r="XDV9" s="55"/>
    </row>
    <row r="10" spans="1:376 16324:16350" ht="20.25" x14ac:dyDescent="0.35">
      <c r="A10" s="146" t="str">
        <f t="shared" ref="A10:A13" si="0">F10</f>
        <v>Rui</v>
      </c>
      <c r="B10" s="56" t="s">
        <v>171</v>
      </c>
      <c r="C10" s="57"/>
      <c r="D10" s="113"/>
      <c r="E10" s="103" t="s">
        <v>150</v>
      </c>
      <c r="F10" s="103" t="s">
        <v>172</v>
      </c>
      <c r="G10" s="174" t="str">
        <f t="shared" ref="G10" si="1">CONCATENATE(E10," ",F10)</f>
        <v>Catherine Rui</v>
      </c>
      <c r="H10" s="188"/>
      <c r="I10" s="58" t="s">
        <v>176</v>
      </c>
      <c r="J10" s="58" t="s">
        <v>180</v>
      </c>
      <c r="K10" s="57"/>
      <c r="L10" s="33"/>
      <c r="M10" s="57">
        <v>5486</v>
      </c>
      <c r="N10" s="60" t="s">
        <v>184</v>
      </c>
      <c r="O10" s="175" t="str">
        <f t="shared" ref="O10" si="2">CONCATENATE(M10," ",N10)</f>
        <v>5486 Granges</v>
      </c>
      <c r="P10" s="114"/>
      <c r="Q10" s="63"/>
      <c r="R10" s="61"/>
      <c r="S10" s="63"/>
      <c r="T10" s="69">
        <v>16210</v>
      </c>
      <c r="U10" s="121"/>
      <c r="V10" s="121"/>
      <c r="W10" s="121"/>
      <c r="X10" s="113"/>
      <c r="Y10" s="65" t="s">
        <v>147</v>
      </c>
      <c r="Z10" s="57">
        <v>16</v>
      </c>
      <c r="AA10" s="133">
        <f>Z10*36.5</f>
        <v>584</v>
      </c>
      <c r="AB10" s="66" t="s">
        <v>116</v>
      </c>
      <c r="AC10" s="66" t="s">
        <v>116</v>
      </c>
      <c r="AD10" s="57"/>
      <c r="AE10" s="67"/>
      <c r="AF10" s="132">
        <f>AA10</f>
        <v>584</v>
      </c>
      <c r="AG10" s="68"/>
      <c r="AH10" s="67"/>
      <c r="AI10" s="68" t="s">
        <v>137</v>
      </c>
      <c r="AJ10" s="67">
        <v>23.7</v>
      </c>
      <c r="AK10" s="57" t="s">
        <v>152</v>
      </c>
      <c r="AL10" s="67">
        <v>12</v>
      </c>
      <c r="AM10" s="65"/>
      <c r="AN10" s="67"/>
      <c r="AO10" s="57"/>
      <c r="AP10" s="57"/>
      <c r="AQ10" s="79"/>
      <c r="AR10" s="123"/>
      <c r="AS10" s="57"/>
      <c r="AT10" s="57"/>
      <c r="AU10" s="67"/>
      <c r="AV10" s="147">
        <f>AU10</f>
        <v>0</v>
      </c>
      <c r="AW10" s="132">
        <f>AF10+AH10+AX10</f>
        <v>584</v>
      </c>
      <c r="AX10" s="67"/>
      <c r="AY10" s="132">
        <f>AW10+AJ10+AL10+0.05</f>
        <v>619.75</v>
      </c>
      <c r="AZ10" s="132">
        <f>AN10+AP10</f>
        <v>0</v>
      </c>
      <c r="BA10" s="132">
        <f>AN10+AP10</f>
        <v>0</v>
      </c>
      <c r="BB10" s="134">
        <f>AY10</f>
        <v>619.75</v>
      </c>
      <c r="BC10" s="57"/>
      <c r="BD10" s="57" t="s">
        <v>117</v>
      </c>
      <c r="BE10" s="57"/>
      <c r="BF10" s="57"/>
      <c r="BG10" s="42"/>
      <c r="BH10" s="67"/>
      <c r="BI10" s="72">
        <v>42643</v>
      </c>
      <c r="BJ10" s="104">
        <v>42674</v>
      </c>
      <c r="BK10" s="64"/>
      <c r="BL10" s="64"/>
      <c r="BM10" s="74"/>
      <c r="BN10" s="39" t="s">
        <v>138</v>
      </c>
      <c r="BO10" s="64"/>
      <c r="BP10" s="75">
        <v>16374</v>
      </c>
      <c r="BQ10" s="69"/>
      <c r="BR10" s="64"/>
      <c r="BS10" s="64"/>
      <c r="BT10" s="67"/>
      <c r="BU10" s="65" t="s">
        <v>151</v>
      </c>
      <c r="BV10" s="57">
        <v>16</v>
      </c>
      <c r="BW10" s="133">
        <f>BV10*36.5</f>
        <v>584</v>
      </c>
      <c r="BX10" s="68" t="s">
        <v>118</v>
      </c>
      <c r="BY10" s="68" t="s">
        <v>119</v>
      </c>
      <c r="BZ10" s="67"/>
      <c r="CA10" s="56"/>
      <c r="CB10" s="133">
        <f>BW10</f>
        <v>584</v>
      </c>
      <c r="CC10" s="68"/>
      <c r="CD10" s="128"/>
      <c r="CE10" s="68"/>
      <c r="CF10" s="67"/>
      <c r="CG10" s="57"/>
      <c r="CH10" s="42"/>
      <c r="CI10" s="42"/>
      <c r="CJ10" s="42"/>
      <c r="CK10" s="42"/>
      <c r="CL10" s="42"/>
      <c r="CM10" s="132">
        <f>CD10+CB10+CN10</f>
        <v>584</v>
      </c>
      <c r="CN10" s="67"/>
      <c r="CO10" s="132">
        <f>CM10+CF10+CH10</f>
        <v>584</v>
      </c>
      <c r="CP10" s="133">
        <f>CJ10+CL10</f>
        <v>0</v>
      </c>
      <c r="CQ10" s="132">
        <f>CL10+CJ10</f>
        <v>0</v>
      </c>
      <c r="CR10" s="134">
        <f>CO10</f>
        <v>584</v>
      </c>
      <c r="CS10" s="57"/>
      <c r="CT10" s="132">
        <f>AY10+CO10</f>
        <v>1203.75</v>
      </c>
      <c r="CU10" s="57" t="s">
        <v>117</v>
      </c>
      <c r="CV10" s="67"/>
      <c r="CW10" s="122"/>
      <c r="CX10" s="132"/>
      <c r="CY10" s="57"/>
      <c r="CZ10" s="105">
        <v>42766</v>
      </c>
      <c r="DA10" s="105">
        <v>42794</v>
      </c>
      <c r="DB10" s="64"/>
      <c r="DC10" s="64"/>
      <c r="DD10" s="64"/>
      <c r="DE10" s="44">
        <v>42619</v>
      </c>
      <c r="DF10" s="82">
        <v>0.57291666666666663</v>
      </c>
      <c r="DG10" s="144">
        <f>DE10</f>
        <v>42619</v>
      </c>
      <c r="DH10" s="135" t="str">
        <f>F10</f>
        <v>Rui</v>
      </c>
      <c r="DI10" s="136">
        <f>T10</f>
        <v>16210</v>
      </c>
      <c r="DJ10" s="137">
        <f>AY10</f>
        <v>619.75</v>
      </c>
      <c r="DK10" s="87">
        <v>42674</v>
      </c>
      <c r="DL10" s="88">
        <v>619.70000000000005</v>
      </c>
      <c r="DM10" s="145">
        <f>DJ10-DL10</f>
        <v>4.9999999999954525E-2</v>
      </c>
      <c r="DN10" s="138" t="str">
        <f>BN10</f>
        <v>Rey</v>
      </c>
      <c r="DO10" s="136">
        <f>BP10</f>
        <v>16374</v>
      </c>
      <c r="DP10" s="137">
        <f>CO10</f>
        <v>584</v>
      </c>
      <c r="DQ10" s="91">
        <v>42794</v>
      </c>
      <c r="DR10" s="88">
        <v>584</v>
      </c>
      <c r="DS10" s="139">
        <f>DP10-DR10</f>
        <v>0</v>
      </c>
      <c r="DT10" s="139">
        <f>DM10+DS10</f>
        <v>4.9999999999954525E-2</v>
      </c>
      <c r="DU10" s="94"/>
      <c r="DV10" s="140" t="str">
        <f>E10</f>
        <v>Catherine</v>
      </c>
      <c r="DW10" s="141" t="str">
        <f>F10</f>
        <v>Rui</v>
      </c>
      <c r="DX10" s="142">
        <f>DG10</f>
        <v>42619</v>
      </c>
      <c r="DY10" s="143">
        <f>DF10</f>
        <v>0.57291666666666663</v>
      </c>
      <c r="EA10" s="106">
        <v>41890</v>
      </c>
      <c r="EB10" s="107">
        <v>12</v>
      </c>
      <c r="EC10" s="107">
        <v>12</v>
      </c>
      <c r="ED10" s="110">
        <v>41905</v>
      </c>
      <c r="EE10" s="109"/>
      <c r="EF10" s="107"/>
      <c r="EG10" s="107"/>
      <c r="EH10" s="110"/>
      <c r="EI10" s="159" t="str">
        <f>A10</f>
        <v>Rui</v>
      </c>
      <c r="EJ10" s="164">
        <v>0.64583333333333337</v>
      </c>
      <c r="EK10" s="163">
        <v>0.66666666666666663</v>
      </c>
      <c r="EL10" s="160">
        <f>EK10-EJ10</f>
        <v>2.0833333333333259E-2</v>
      </c>
      <c r="EM10" s="2"/>
      <c r="EN10" s="1" t="s">
        <v>143</v>
      </c>
      <c r="EO10" s="1" t="s">
        <v>125</v>
      </c>
      <c r="EP10" s="1" t="s">
        <v>142</v>
      </c>
      <c r="EQ10" s="1" t="s">
        <v>141</v>
      </c>
      <c r="ER10" s="203">
        <v>42614</v>
      </c>
      <c r="ES10" s="204"/>
      <c r="ET10" s="204"/>
      <c r="EU10" s="205"/>
      <c r="EV10" s="206">
        <v>42644</v>
      </c>
      <c r="EW10" s="208"/>
      <c r="EX10" s="208"/>
      <c r="EY10" s="209"/>
      <c r="EZ10" s="206">
        <v>42675</v>
      </c>
      <c r="FA10" s="208"/>
      <c r="FB10" s="208"/>
      <c r="FC10" s="209"/>
      <c r="FD10" s="206">
        <v>42705</v>
      </c>
      <c r="FE10" s="208"/>
      <c r="FF10" s="208"/>
      <c r="FG10" s="209"/>
      <c r="FH10" s="206">
        <v>42736</v>
      </c>
      <c r="FI10" s="208"/>
      <c r="FJ10" s="208"/>
      <c r="FK10" s="209"/>
      <c r="FL10" s="206">
        <v>42767</v>
      </c>
      <c r="FM10" s="208"/>
      <c r="FN10" s="208"/>
      <c r="FO10" s="209"/>
      <c r="FP10" s="206">
        <v>42795</v>
      </c>
      <c r="FQ10" s="208"/>
      <c r="FR10" s="208"/>
      <c r="FS10" s="209"/>
      <c r="FT10" s="206">
        <v>42826</v>
      </c>
      <c r="FU10" s="208"/>
      <c r="FV10" s="208"/>
      <c r="FW10" s="209"/>
      <c r="FX10" s="206">
        <v>42856</v>
      </c>
      <c r="FY10" s="208"/>
      <c r="FZ10" s="208"/>
      <c r="GA10" s="209"/>
      <c r="GB10" s="207">
        <v>42887</v>
      </c>
      <c r="GC10" s="208"/>
      <c r="GD10" s="208"/>
      <c r="GE10" s="209"/>
      <c r="GF10" s="1" t="s">
        <v>170</v>
      </c>
      <c r="GG10" s="119"/>
      <c r="GH10" s="119"/>
      <c r="GI10" s="119"/>
      <c r="GJ10" s="119"/>
      <c r="GK10" s="119"/>
      <c r="GL10" s="119"/>
      <c r="GM10" s="119"/>
      <c r="GN10" s="119"/>
      <c r="GO10" s="119"/>
      <c r="GP10" s="119"/>
      <c r="GQ10" s="119"/>
      <c r="GR10" s="119"/>
      <c r="GS10" s="119"/>
      <c r="GT10" s="119"/>
      <c r="GU10" s="119"/>
      <c r="GV10" s="119"/>
      <c r="GW10" s="119"/>
      <c r="GX10" s="119"/>
      <c r="GY10" s="119"/>
      <c r="GZ10" s="119"/>
      <c r="HA10" s="119"/>
      <c r="HB10" s="119"/>
      <c r="HC10" s="119"/>
      <c r="HD10" s="119"/>
      <c r="HE10" s="119"/>
      <c r="HF10" s="119"/>
      <c r="HG10" s="119"/>
      <c r="HH10" s="119"/>
      <c r="HI10" s="119"/>
      <c r="HJ10" s="119"/>
      <c r="HK10" s="119"/>
      <c r="HL10" s="119"/>
      <c r="HM10" s="119"/>
      <c r="HN10" s="119"/>
      <c r="HO10" s="119"/>
      <c r="HP10" s="119"/>
      <c r="HQ10" s="119"/>
      <c r="HR10" s="119"/>
      <c r="HS10" s="119"/>
      <c r="HT10" s="119"/>
      <c r="HU10" s="119"/>
      <c r="HV10" s="119"/>
      <c r="HW10" s="119"/>
      <c r="HX10" s="119"/>
      <c r="HY10" s="119"/>
      <c r="HZ10" s="119"/>
      <c r="IA10" s="119"/>
      <c r="IB10" s="119"/>
      <c r="IC10" s="119"/>
      <c r="ID10" s="119"/>
      <c r="IE10" s="119"/>
      <c r="IF10" s="119"/>
      <c r="XCW10" s="55"/>
      <c r="XCX10" s="55"/>
      <c r="XCY10" s="55"/>
      <c r="XCZ10" s="55"/>
      <c r="XDA10" s="55"/>
      <c r="XDB10" s="55"/>
      <c r="XDC10" s="55"/>
      <c r="XDD10" s="55"/>
      <c r="XDE10" s="55"/>
      <c r="XDF10" s="55"/>
      <c r="XDG10" s="55"/>
      <c r="XDH10" s="55"/>
      <c r="XDI10" s="55"/>
      <c r="XDJ10" s="55"/>
      <c r="XDK10" s="55"/>
      <c r="XDL10" s="55"/>
      <c r="XDM10" s="55"/>
      <c r="XDN10" s="55"/>
      <c r="XDO10" s="55"/>
      <c r="XDP10" s="55"/>
      <c r="XDQ10" s="55"/>
      <c r="XDR10" s="55"/>
      <c r="XDS10" s="55"/>
      <c r="XDT10" s="55"/>
      <c r="XDU10" s="55"/>
      <c r="XDV10" s="55"/>
    </row>
    <row r="11" spans="1:376 16324:16350" ht="20.25" x14ac:dyDescent="0.35">
      <c r="A11" s="146" t="str">
        <f t="shared" si="0"/>
        <v>Fusse</v>
      </c>
      <c r="B11" s="56" t="s">
        <v>168</v>
      </c>
      <c r="C11" s="57"/>
      <c r="D11" s="127"/>
      <c r="E11" s="103" t="s">
        <v>128</v>
      </c>
      <c r="F11" s="103" t="s">
        <v>173</v>
      </c>
      <c r="G11" s="174" t="str">
        <f t="shared" ref="G11:G13" si="3">CONCATENATE(E11," ",F11)</f>
        <v>Merlin Fusse</v>
      </c>
      <c r="H11" s="188"/>
      <c r="I11" s="58" t="s">
        <v>177</v>
      </c>
      <c r="J11" s="58" t="s">
        <v>181</v>
      </c>
      <c r="K11" s="57"/>
      <c r="L11" s="120"/>
      <c r="M11" s="57">
        <v>2149</v>
      </c>
      <c r="N11" s="60" t="s">
        <v>185</v>
      </c>
      <c r="O11" s="175" t="str">
        <f t="shared" ref="O11:O13" si="4">CONCATENATE(M11," ",N11)</f>
        <v>2149 Muront</v>
      </c>
      <c r="P11" s="114"/>
      <c r="Q11" s="114"/>
      <c r="R11" s="114"/>
      <c r="S11" s="63"/>
      <c r="T11" s="69">
        <v>16212</v>
      </c>
      <c r="U11" s="64"/>
      <c r="V11" s="64"/>
      <c r="W11" s="64"/>
      <c r="X11" s="42"/>
      <c r="Y11" s="65" t="s">
        <v>147</v>
      </c>
      <c r="Z11" s="57">
        <v>16</v>
      </c>
      <c r="AA11" s="133">
        <f>Z11*36.5</f>
        <v>584</v>
      </c>
      <c r="AB11" s="66" t="s">
        <v>116</v>
      </c>
      <c r="AC11" s="66" t="s">
        <v>116</v>
      </c>
      <c r="AD11" s="67"/>
      <c r="AE11" s="67"/>
      <c r="AF11" s="132">
        <f>AA11</f>
        <v>584</v>
      </c>
      <c r="AG11" s="66"/>
      <c r="AH11" s="67"/>
      <c r="AI11" s="67"/>
      <c r="AJ11" s="67"/>
      <c r="AK11" s="57"/>
      <c r="AL11" s="67"/>
      <c r="AM11" s="42"/>
      <c r="AN11" s="42"/>
      <c r="AO11" s="42"/>
      <c r="AP11" s="42"/>
      <c r="AQ11" s="42"/>
      <c r="AR11" s="69"/>
      <c r="AS11" s="42"/>
      <c r="AT11" s="42"/>
      <c r="AU11" s="42"/>
      <c r="AV11" s="147">
        <f>AU11</f>
        <v>0</v>
      </c>
      <c r="AW11" s="132">
        <f>AF11+AH11+AX11</f>
        <v>584</v>
      </c>
      <c r="AX11" s="67"/>
      <c r="AY11" s="132">
        <f>AW11+AJ11+AL11</f>
        <v>584</v>
      </c>
      <c r="AZ11" s="132">
        <f>AN11+AP11</f>
        <v>0</v>
      </c>
      <c r="BA11" s="132">
        <f>AN11+AP11</f>
        <v>0</v>
      </c>
      <c r="BB11" s="134">
        <f>AY11</f>
        <v>584</v>
      </c>
      <c r="BC11" s="57"/>
      <c r="BD11" s="57" t="s">
        <v>117</v>
      </c>
      <c r="BE11" s="57"/>
      <c r="BF11" s="57"/>
      <c r="BG11" s="42"/>
      <c r="BH11" s="67"/>
      <c r="BI11" s="72">
        <v>42613</v>
      </c>
      <c r="BJ11" s="104">
        <v>42643</v>
      </c>
      <c r="BK11" s="64"/>
      <c r="BL11" s="64"/>
      <c r="BM11" s="74"/>
      <c r="BN11" s="39" t="s">
        <v>136</v>
      </c>
      <c r="BO11" s="57"/>
      <c r="BP11" s="130">
        <v>16399</v>
      </c>
      <c r="BQ11" s="69"/>
      <c r="BR11" s="64"/>
      <c r="BS11" s="112"/>
      <c r="BT11" s="67"/>
      <c r="BU11" s="65" t="s">
        <v>151</v>
      </c>
      <c r="BV11" s="57">
        <v>16</v>
      </c>
      <c r="BW11" s="133">
        <f>BV11*36.5</f>
        <v>584</v>
      </c>
      <c r="BX11" s="68" t="s">
        <v>118</v>
      </c>
      <c r="BY11" s="68" t="s">
        <v>119</v>
      </c>
      <c r="BZ11" s="67"/>
      <c r="CA11" s="56"/>
      <c r="CB11" s="133">
        <f>BW11</f>
        <v>584</v>
      </c>
      <c r="CC11" s="68"/>
      <c r="CD11" s="128"/>
      <c r="CE11" s="68"/>
      <c r="CF11" s="42"/>
      <c r="CG11" s="57"/>
      <c r="CH11" s="42"/>
      <c r="CI11" s="42"/>
      <c r="CJ11" s="42"/>
      <c r="CK11" s="42"/>
      <c r="CL11" s="42"/>
      <c r="CM11" s="132">
        <f>CD11+CB11+CN11</f>
        <v>584</v>
      </c>
      <c r="CN11" s="67"/>
      <c r="CO11" s="132">
        <f>CM11+CF11+CH11</f>
        <v>584</v>
      </c>
      <c r="CP11" s="133">
        <f>CJ11+CL11</f>
        <v>0</v>
      </c>
      <c r="CQ11" s="132">
        <f>CL11+CJ11</f>
        <v>0</v>
      </c>
      <c r="CR11" s="134">
        <f>CO11</f>
        <v>584</v>
      </c>
      <c r="CS11" s="57"/>
      <c r="CT11" s="132">
        <f>AY11+CO11</f>
        <v>1168</v>
      </c>
      <c r="CU11" s="57" t="s">
        <v>117</v>
      </c>
      <c r="CV11" s="67"/>
      <c r="CW11" s="122"/>
      <c r="CX11" s="67"/>
      <c r="CY11" s="67"/>
      <c r="CZ11" s="105">
        <v>42766</v>
      </c>
      <c r="DA11" s="105">
        <v>42794</v>
      </c>
      <c r="DB11" s="64"/>
      <c r="DC11" s="64"/>
      <c r="DD11" s="64"/>
      <c r="DE11" s="44">
        <v>42621</v>
      </c>
      <c r="DF11" s="82">
        <v>0.41666666666666669</v>
      </c>
      <c r="DG11" s="144">
        <f>DE11</f>
        <v>42621</v>
      </c>
      <c r="DH11" s="135" t="str">
        <f>F11</f>
        <v>Fusse</v>
      </c>
      <c r="DI11" s="136">
        <f>T11</f>
        <v>16212</v>
      </c>
      <c r="DJ11" s="137">
        <f>AY11</f>
        <v>584</v>
      </c>
      <c r="DK11" s="87">
        <v>42667</v>
      </c>
      <c r="DL11" s="88">
        <v>584</v>
      </c>
      <c r="DM11" s="151">
        <f>DJ11-DL11</f>
        <v>0</v>
      </c>
      <c r="DN11" s="138" t="str">
        <f>BN11</f>
        <v>Martig</v>
      </c>
      <c r="DO11" s="136">
        <f>BP11</f>
        <v>16399</v>
      </c>
      <c r="DP11" s="137">
        <f>CO11</f>
        <v>584</v>
      </c>
      <c r="DQ11" s="91">
        <v>42787</v>
      </c>
      <c r="DR11" s="88">
        <v>584</v>
      </c>
      <c r="DS11" s="139">
        <f>DP11-DR11</f>
        <v>0</v>
      </c>
      <c r="DT11" s="139">
        <f>DM11+DS11</f>
        <v>0</v>
      </c>
      <c r="DU11" s="94"/>
      <c r="DV11" s="140" t="str">
        <f>E11</f>
        <v>Merlin</v>
      </c>
      <c r="DW11" s="141" t="str">
        <f>F11</f>
        <v>Fusse</v>
      </c>
      <c r="DX11" s="142">
        <f>DG11</f>
        <v>42621</v>
      </c>
      <c r="DY11" s="143">
        <f>DF11</f>
        <v>0.41666666666666669</v>
      </c>
      <c r="EA11" s="116">
        <v>41892</v>
      </c>
      <c r="EB11" s="117">
        <v>12</v>
      </c>
      <c r="EC11" s="117" t="s">
        <v>135</v>
      </c>
      <c r="ED11" s="110"/>
      <c r="EE11" s="118"/>
      <c r="EF11" s="117"/>
      <c r="EG11" s="117"/>
      <c r="EH11" s="110"/>
      <c r="EI11" s="159" t="str">
        <f t="shared" ref="EI11" si="5">A11</f>
        <v>Fusse</v>
      </c>
      <c r="EJ11" s="164">
        <v>0.41666666666666669</v>
      </c>
      <c r="EK11" s="163">
        <v>0.4375</v>
      </c>
      <c r="EL11" s="160">
        <f t="shared" ref="EL11" si="6">EK11-EJ11</f>
        <v>2.0833333333333315E-2</v>
      </c>
      <c r="EM11" s="2"/>
      <c r="EN11" s="1" t="s">
        <v>143</v>
      </c>
      <c r="EO11" s="1" t="s">
        <v>125</v>
      </c>
      <c r="EP11" s="1" t="s">
        <v>142</v>
      </c>
      <c r="EQ11" s="1" t="s">
        <v>141</v>
      </c>
      <c r="ER11" s="203">
        <v>42614</v>
      </c>
      <c r="ES11" s="204"/>
      <c r="ET11" s="204"/>
      <c r="EU11" s="205"/>
      <c r="EV11" s="206">
        <v>42644</v>
      </c>
      <c r="EW11" s="208"/>
      <c r="EX11" s="208"/>
      <c r="EY11" s="209"/>
      <c r="EZ11" s="206">
        <v>42675</v>
      </c>
      <c r="FA11" s="208"/>
      <c r="FB11" s="208"/>
      <c r="FC11" s="209"/>
      <c r="FD11" s="206">
        <v>42705</v>
      </c>
      <c r="FE11" s="208"/>
      <c r="FF11" s="208"/>
      <c r="FG11" s="209"/>
      <c r="FH11" s="206">
        <v>42736</v>
      </c>
      <c r="FI11" s="208"/>
      <c r="FJ11" s="208"/>
      <c r="FK11" s="209"/>
      <c r="FL11" s="206">
        <v>42767</v>
      </c>
      <c r="FM11" s="208"/>
      <c r="FN11" s="208"/>
      <c r="FO11" s="209"/>
      <c r="FP11" s="206">
        <v>42795</v>
      </c>
      <c r="FQ11" s="208"/>
      <c r="FR11" s="208"/>
      <c r="FS11" s="209"/>
      <c r="FT11" s="206">
        <v>42826</v>
      </c>
      <c r="FU11" s="208"/>
      <c r="FV11" s="208"/>
      <c r="FW11" s="209"/>
      <c r="FX11" s="206">
        <v>42856</v>
      </c>
      <c r="FY11" s="208"/>
      <c r="FZ11" s="208"/>
      <c r="GA11" s="209"/>
      <c r="GB11" s="207">
        <v>42887</v>
      </c>
      <c r="GC11" s="208"/>
      <c r="GD11" s="208"/>
      <c r="GE11" s="209"/>
      <c r="GF11" s="1" t="s">
        <v>170</v>
      </c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XCW11" s="55"/>
      <c r="XCX11" s="55"/>
      <c r="XCY11" s="55"/>
      <c r="XCZ11" s="55"/>
      <c r="XDA11" s="55"/>
      <c r="XDB11" s="55"/>
      <c r="XDC11" s="55"/>
      <c r="XDD11" s="55"/>
      <c r="XDE11" s="55"/>
      <c r="XDF11" s="55"/>
      <c r="XDG11" s="55"/>
      <c r="XDH11" s="55"/>
      <c r="XDI11" s="55"/>
      <c r="XDJ11" s="55"/>
      <c r="XDK11" s="55"/>
      <c r="XDL11" s="55"/>
      <c r="XDM11" s="55"/>
      <c r="XDN11" s="55"/>
      <c r="XDO11" s="55"/>
      <c r="XDP11" s="55"/>
      <c r="XDQ11" s="55"/>
      <c r="XDR11" s="55"/>
      <c r="XDS11" s="55"/>
      <c r="XDT11" s="55"/>
      <c r="XDU11" s="55"/>
      <c r="XDV11" s="55"/>
    </row>
    <row r="12" spans="1:376 16324:16350" ht="20.25" x14ac:dyDescent="0.35">
      <c r="A12" s="146" t="str">
        <f t="shared" si="0"/>
        <v>Dupuis</v>
      </c>
      <c r="B12" s="56" t="s">
        <v>169</v>
      </c>
      <c r="C12" s="57"/>
      <c r="D12" s="57"/>
      <c r="E12" s="103" t="s">
        <v>122</v>
      </c>
      <c r="F12" s="103" t="s">
        <v>124</v>
      </c>
      <c r="G12" s="174" t="str">
        <f t="shared" si="3"/>
        <v>Camille Dupuis</v>
      </c>
      <c r="H12" s="44"/>
      <c r="I12" s="60" t="s">
        <v>178</v>
      </c>
      <c r="J12" s="58" t="s">
        <v>182</v>
      </c>
      <c r="K12" s="124"/>
      <c r="L12" s="33"/>
      <c r="M12" s="57">
        <v>2649</v>
      </c>
      <c r="N12" s="60" t="s">
        <v>186</v>
      </c>
      <c r="O12" s="175" t="str">
        <f t="shared" si="4"/>
        <v>2649 Veyre</v>
      </c>
      <c r="P12" s="114"/>
      <c r="Q12" s="114"/>
      <c r="R12" s="114"/>
      <c r="S12" s="63"/>
      <c r="T12" s="69">
        <v>16177</v>
      </c>
      <c r="U12" s="64"/>
      <c r="V12" s="64"/>
      <c r="W12" s="64"/>
      <c r="X12" s="57"/>
      <c r="Y12" s="65" t="s">
        <v>147</v>
      </c>
      <c r="Z12" s="57">
        <v>16</v>
      </c>
      <c r="AA12" s="133">
        <f>Z12*36.5</f>
        <v>584</v>
      </c>
      <c r="AB12" s="66" t="s">
        <v>116</v>
      </c>
      <c r="AC12" s="66" t="s">
        <v>116</v>
      </c>
      <c r="AD12" s="57"/>
      <c r="AE12" s="67"/>
      <c r="AF12" s="132">
        <f>AA12</f>
        <v>584</v>
      </c>
      <c r="AG12" s="68" t="s">
        <v>121</v>
      </c>
      <c r="AH12" s="150">
        <f>AF12/3-0.67</f>
        <v>193.99666666666667</v>
      </c>
      <c r="AI12" s="42"/>
      <c r="AJ12" s="68"/>
      <c r="AK12" s="68"/>
      <c r="AL12" s="67"/>
      <c r="AM12" s="65"/>
      <c r="AN12" s="42"/>
      <c r="AO12" s="42"/>
      <c r="AP12" s="42"/>
      <c r="AQ12" s="42"/>
      <c r="AR12" s="69"/>
      <c r="AS12" s="42"/>
      <c r="AT12" s="42"/>
      <c r="AU12" s="42"/>
      <c r="AV12" s="147">
        <f>AU12</f>
        <v>0</v>
      </c>
      <c r="AW12" s="132">
        <f>AF12+AH12+AX12</f>
        <v>777.99666666666667</v>
      </c>
      <c r="AX12" s="42"/>
      <c r="AY12" s="132">
        <f>AW12+AJ12+AL12</f>
        <v>777.99666666666667</v>
      </c>
      <c r="AZ12" s="132">
        <f>AN12+AP12</f>
        <v>0</v>
      </c>
      <c r="BA12" s="132">
        <f>AN12+AP12</f>
        <v>0</v>
      </c>
      <c r="BB12" s="134">
        <f>AY12</f>
        <v>777.99666666666667</v>
      </c>
      <c r="BC12" s="57"/>
      <c r="BD12" s="57" t="s">
        <v>117</v>
      </c>
      <c r="BE12" s="57"/>
      <c r="BF12" s="64"/>
      <c r="BG12" s="67"/>
      <c r="BH12" s="57"/>
      <c r="BI12" s="72">
        <v>42613</v>
      </c>
      <c r="BJ12" s="104">
        <v>42643</v>
      </c>
      <c r="BK12" s="111"/>
      <c r="BL12" s="64"/>
      <c r="BM12" s="74"/>
      <c r="BN12" s="39" t="s">
        <v>126</v>
      </c>
      <c r="BO12" s="64"/>
      <c r="BP12" s="75">
        <v>16349</v>
      </c>
      <c r="BQ12" s="69"/>
      <c r="BR12" s="64"/>
      <c r="BS12" s="64"/>
      <c r="BT12" s="64"/>
      <c r="BU12" s="65" t="s">
        <v>151</v>
      </c>
      <c r="BV12" s="57">
        <v>16</v>
      </c>
      <c r="BW12" s="133">
        <f t="shared" ref="BW12:BW13" si="7">BV12*36.5</f>
        <v>584</v>
      </c>
      <c r="BX12" s="68" t="s">
        <v>118</v>
      </c>
      <c r="BY12" s="68" t="s">
        <v>119</v>
      </c>
      <c r="BZ12" s="67"/>
      <c r="CA12" s="56"/>
      <c r="CB12" s="133">
        <f t="shared" ref="CB12:CB13" si="8">BW12</f>
        <v>584</v>
      </c>
      <c r="CC12" s="68" t="s">
        <v>121</v>
      </c>
      <c r="CD12" s="150">
        <f>CB12/3-0.67</f>
        <v>193.99666666666667</v>
      </c>
      <c r="CE12" s="68"/>
      <c r="CF12" s="42"/>
      <c r="CG12" s="57"/>
      <c r="CH12" s="42"/>
      <c r="CI12" s="42"/>
      <c r="CJ12" s="42"/>
      <c r="CK12" s="42"/>
      <c r="CL12" s="42"/>
      <c r="CM12" s="132">
        <f t="shared" ref="CM12:CM13" si="9">CD12+CB12+CN12</f>
        <v>777.99666666666667</v>
      </c>
      <c r="CN12" s="67"/>
      <c r="CO12" s="132">
        <f t="shared" ref="CO12:CO13" si="10">CM12+CF12+CH12</f>
        <v>777.99666666666667</v>
      </c>
      <c r="CP12" s="133">
        <f t="shared" ref="CP12:CP13" si="11">CJ12+CL12</f>
        <v>0</v>
      </c>
      <c r="CQ12" s="132">
        <f t="shared" ref="CQ12:CQ13" si="12">CL12+CJ12</f>
        <v>0</v>
      </c>
      <c r="CR12" s="134">
        <f>CO12</f>
        <v>777.99666666666667</v>
      </c>
      <c r="CS12" s="57"/>
      <c r="CT12" s="132">
        <f t="shared" ref="CT12:CT13" si="13">AY12+CO12</f>
        <v>1555.9933333333333</v>
      </c>
      <c r="CU12" s="57" t="s">
        <v>117</v>
      </c>
      <c r="CV12" s="57"/>
      <c r="CW12" s="64"/>
      <c r="CX12" s="67"/>
      <c r="CY12" s="57"/>
      <c r="CZ12" s="105">
        <v>42766</v>
      </c>
      <c r="DA12" s="105">
        <v>42794</v>
      </c>
      <c r="DB12" s="64"/>
      <c r="DC12" s="64"/>
      <c r="DD12" s="64"/>
      <c r="DE12" s="44">
        <v>42621</v>
      </c>
      <c r="DF12" s="82">
        <v>0.70138888888888884</v>
      </c>
      <c r="DG12" s="144">
        <f t="shared" ref="DG12:DG13" si="14">DE12</f>
        <v>42621</v>
      </c>
      <c r="DH12" s="135" t="str">
        <f t="shared" ref="DH12:DH13" si="15">F12</f>
        <v>Dupuis</v>
      </c>
      <c r="DI12" s="136">
        <f t="shared" ref="DI12:DI13" si="16">T12</f>
        <v>16177</v>
      </c>
      <c r="DJ12" s="137">
        <f t="shared" ref="DJ12:DJ13" si="17">AY12</f>
        <v>777.99666666666667</v>
      </c>
      <c r="DK12" s="87">
        <v>42646</v>
      </c>
      <c r="DL12" s="88">
        <v>778</v>
      </c>
      <c r="DM12" s="145">
        <f t="shared" ref="DM12:DM13" si="18">DJ12-DL12</f>
        <v>-3.3333333333303017E-3</v>
      </c>
      <c r="DN12" s="148" t="str">
        <f t="shared" ref="DN12:DN13" si="19">BN12</f>
        <v>Marchal</v>
      </c>
      <c r="DO12" s="136">
        <f t="shared" ref="DO12:DO13" si="20">BP12</f>
        <v>16349</v>
      </c>
      <c r="DP12" s="137">
        <f t="shared" ref="DP12:DP13" si="21">CO12</f>
        <v>777.99666666666667</v>
      </c>
      <c r="DQ12" s="91">
        <v>42796</v>
      </c>
      <c r="DR12" s="88">
        <v>778</v>
      </c>
      <c r="DS12" s="139">
        <f t="shared" ref="DS12:DS13" si="22">DP12-DR12</f>
        <v>-3.3333333333303017E-3</v>
      </c>
      <c r="DT12" s="139">
        <f t="shared" ref="DT12:DT13" si="23">DM12+DS12</f>
        <v>-6.6666666666606034E-3</v>
      </c>
      <c r="DU12" s="115"/>
      <c r="DV12" s="140" t="str">
        <f t="shared" ref="DV12:DW13" si="24">E12</f>
        <v>Camille</v>
      </c>
      <c r="DW12" s="141" t="str">
        <f t="shared" si="24"/>
        <v>Dupuis</v>
      </c>
      <c r="DX12" s="142">
        <f t="shared" ref="DX12:DX13" si="25">DG12</f>
        <v>42621</v>
      </c>
      <c r="DY12" s="143">
        <f t="shared" ref="DY12:DY13" si="26">DF12</f>
        <v>0.70138888888888884</v>
      </c>
      <c r="EA12" s="106">
        <v>41907</v>
      </c>
      <c r="EB12" s="125">
        <v>12</v>
      </c>
      <c r="EC12" s="125">
        <v>12</v>
      </c>
      <c r="ED12" s="108">
        <v>41890</v>
      </c>
      <c r="EE12" s="126"/>
      <c r="EF12" s="107"/>
      <c r="EG12" s="107"/>
      <c r="EH12" s="110"/>
      <c r="EI12" s="159" t="str">
        <f>A12</f>
        <v>Dupuis</v>
      </c>
      <c r="EJ12" s="161">
        <v>0.70138888888888884</v>
      </c>
      <c r="EK12" s="162">
        <v>0.72916666666666663</v>
      </c>
      <c r="EL12" s="160">
        <f t="shared" ref="EL12:EL13" si="27">EK12-EJ12</f>
        <v>2.777777777777779E-2</v>
      </c>
      <c r="EN12" s="1" t="s">
        <v>143</v>
      </c>
      <c r="EO12" s="1" t="s">
        <v>125</v>
      </c>
      <c r="EP12" s="1" t="s">
        <v>142</v>
      </c>
      <c r="EQ12" s="1" t="s">
        <v>141</v>
      </c>
      <c r="ER12" s="203">
        <v>42614</v>
      </c>
      <c r="ES12" s="204"/>
      <c r="ET12" s="204"/>
      <c r="EU12" s="205"/>
      <c r="EV12" s="206">
        <v>42644</v>
      </c>
      <c r="EW12" s="208"/>
      <c r="EX12" s="208"/>
      <c r="EY12" s="209"/>
      <c r="EZ12" s="206">
        <v>42675</v>
      </c>
      <c r="FA12" s="208"/>
      <c r="FB12" s="208"/>
      <c r="FC12" s="209"/>
      <c r="FD12" s="206">
        <v>42705</v>
      </c>
      <c r="FE12" s="208"/>
      <c r="FF12" s="208"/>
      <c r="FG12" s="209"/>
      <c r="FH12" s="206">
        <v>42736</v>
      </c>
      <c r="FI12" s="208"/>
      <c r="FJ12" s="208"/>
      <c r="FK12" s="209"/>
      <c r="FL12" s="206">
        <v>42767</v>
      </c>
      <c r="FM12" s="208"/>
      <c r="FN12" s="208"/>
      <c r="FO12" s="209"/>
      <c r="FP12" s="206">
        <v>42795</v>
      </c>
      <c r="FQ12" s="208"/>
      <c r="FR12" s="208"/>
      <c r="FS12" s="209"/>
      <c r="FT12" s="206">
        <v>42826</v>
      </c>
      <c r="FU12" s="208"/>
      <c r="FV12" s="208"/>
      <c r="FW12" s="209"/>
      <c r="FX12" s="206">
        <v>42856</v>
      </c>
      <c r="FY12" s="208"/>
      <c r="FZ12" s="208"/>
      <c r="GA12" s="209"/>
      <c r="GB12" s="207">
        <v>42887</v>
      </c>
      <c r="GC12" s="208"/>
      <c r="GD12" s="208"/>
      <c r="GE12" s="209"/>
      <c r="GF12" s="1" t="s">
        <v>170</v>
      </c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XCW12" s="55"/>
      <c r="XCX12" s="55"/>
      <c r="XCY12" s="55"/>
      <c r="XCZ12" s="55"/>
      <c r="XDA12" s="55"/>
      <c r="XDB12" s="55"/>
      <c r="XDC12" s="55"/>
      <c r="XDD12" s="55"/>
      <c r="XDE12" s="55"/>
      <c r="XDF12" s="55"/>
      <c r="XDG12" s="55"/>
      <c r="XDH12" s="55"/>
      <c r="XDI12" s="55"/>
      <c r="XDJ12" s="55"/>
      <c r="XDK12" s="55"/>
      <c r="XDL12" s="55"/>
      <c r="XDM12" s="55"/>
      <c r="XDN12" s="55"/>
      <c r="XDO12" s="55"/>
      <c r="XDP12" s="55"/>
      <c r="XDQ12" s="55"/>
      <c r="XDR12" s="55"/>
      <c r="XDS12" s="55"/>
      <c r="XDT12" s="55"/>
      <c r="XDU12" s="55"/>
      <c r="XDV12" s="55"/>
    </row>
    <row r="13" spans="1:376 16324:16350" ht="20.25" x14ac:dyDescent="0.35">
      <c r="A13" s="146" t="str">
        <f t="shared" si="0"/>
        <v>Grugg</v>
      </c>
      <c r="B13" s="56" t="s">
        <v>167</v>
      </c>
      <c r="C13" s="57"/>
      <c r="D13" s="57"/>
      <c r="E13" s="103" t="s">
        <v>174</v>
      </c>
      <c r="F13" s="103" t="s">
        <v>175</v>
      </c>
      <c r="G13" s="174" t="str">
        <f t="shared" si="3"/>
        <v>Lounah Grugg</v>
      </c>
      <c r="H13" s="188"/>
      <c r="I13" s="59" t="s">
        <v>179</v>
      </c>
      <c r="J13" s="58" t="s">
        <v>183</v>
      </c>
      <c r="K13" s="57"/>
      <c r="L13" s="120"/>
      <c r="M13" s="57">
        <v>1649</v>
      </c>
      <c r="N13" s="60" t="s">
        <v>187</v>
      </c>
      <c r="O13" s="175" t="str">
        <f t="shared" si="4"/>
        <v>1649 Bront</v>
      </c>
      <c r="P13" s="114"/>
      <c r="Q13" s="114"/>
      <c r="R13" s="114"/>
      <c r="S13" s="63"/>
      <c r="T13" s="69">
        <v>16226</v>
      </c>
      <c r="U13" s="64"/>
      <c r="V13" s="64"/>
      <c r="W13" s="64"/>
      <c r="X13" s="64"/>
      <c r="Y13" s="65" t="s">
        <v>147</v>
      </c>
      <c r="Z13" s="57">
        <v>16</v>
      </c>
      <c r="AA13" s="133">
        <f>Z13*36.5</f>
        <v>584</v>
      </c>
      <c r="AB13" s="66" t="s">
        <v>116</v>
      </c>
      <c r="AC13" s="66" t="s">
        <v>116</v>
      </c>
      <c r="AD13" s="67"/>
      <c r="AE13" s="67"/>
      <c r="AF13" s="132">
        <f>AA13</f>
        <v>584</v>
      </c>
      <c r="AG13" s="66"/>
      <c r="AH13" s="67"/>
      <c r="AI13" s="68" t="s">
        <v>137</v>
      </c>
      <c r="AJ13" s="67">
        <v>23.7</v>
      </c>
      <c r="AK13" s="57" t="s">
        <v>152</v>
      </c>
      <c r="AL13" s="67">
        <v>12</v>
      </c>
      <c r="AM13" s="42"/>
      <c r="AN13" s="42"/>
      <c r="AO13" s="42"/>
      <c r="AP13" s="42"/>
      <c r="AQ13" s="42"/>
      <c r="AR13" s="69"/>
      <c r="AS13" s="42"/>
      <c r="AT13" s="42"/>
      <c r="AU13" s="42"/>
      <c r="AV13" s="147">
        <f>AU13</f>
        <v>0</v>
      </c>
      <c r="AW13" s="132">
        <f>AF13+AH13+AX13</f>
        <v>584</v>
      </c>
      <c r="AX13" s="67"/>
      <c r="AY13" s="132">
        <f>AW13+AJ13+AL13</f>
        <v>619.70000000000005</v>
      </c>
      <c r="AZ13" s="132">
        <f>AN13+AP13</f>
        <v>0</v>
      </c>
      <c r="BA13" s="132">
        <f>AN13+AP13</f>
        <v>0</v>
      </c>
      <c r="BB13" s="134">
        <f>AY13</f>
        <v>619.70000000000005</v>
      </c>
      <c r="BC13" s="57"/>
      <c r="BD13" s="57" t="s">
        <v>117</v>
      </c>
      <c r="BE13" s="57"/>
      <c r="BF13" s="122" t="s">
        <v>148</v>
      </c>
      <c r="BG13" s="132">
        <f>AY13/5+0.01</f>
        <v>123.95000000000002</v>
      </c>
      <c r="BH13" s="57" t="s">
        <v>120</v>
      </c>
      <c r="BI13" s="72">
        <v>42643</v>
      </c>
      <c r="BJ13" s="104">
        <v>42674</v>
      </c>
      <c r="BK13" s="64"/>
      <c r="BL13" s="64"/>
      <c r="BM13" s="74"/>
      <c r="BN13" s="39" t="s">
        <v>149</v>
      </c>
      <c r="BO13" s="57"/>
      <c r="BP13" s="130">
        <v>16398</v>
      </c>
      <c r="BQ13" s="69"/>
      <c r="BR13" s="64"/>
      <c r="BS13" s="112"/>
      <c r="BT13" s="67"/>
      <c r="BU13" s="65" t="s">
        <v>151</v>
      </c>
      <c r="BV13" s="57">
        <v>16</v>
      </c>
      <c r="BW13" s="133">
        <f t="shared" si="7"/>
        <v>584</v>
      </c>
      <c r="BX13" s="68" t="s">
        <v>118</v>
      </c>
      <c r="BY13" s="68" t="s">
        <v>119</v>
      </c>
      <c r="BZ13" s="67"/>
      <c r="CA13" s="56"/>
      <c r="CB13" s="133">
        <f t="shared" si="8"/>
        <v>584</v>
      </c>
      <c r="CC13" s="68"/>
      <c r="CD13" s="128"/>
      <c r="CE13" s="68"/>
      <c r="CF13" s="67"/>
      <c r="CG13" s="57"/>
      <c r="CH13" s="42"/>
      <c r="CI13" s="42"/>
      <c r="CJ13" s="42"/>
      <c r="CK13" s="42"/>
      <c r="CL13" s="42"/>
      <c r="CM13" s="132">
        <f t="shared" si="9"/>
        <v>584</v>
      </c>
      <c r="CN13" s="67"/>
      <c r="CO13" s="132">
        <f t="shared" si="10"/>
        <v>584</v>
      </c>
      <c r="CP13" s="133">
        <f t="shared" si="11"/>
        <v>0</v>
      </c>
      <c r="CQ13" s="132">
        <f t="shared" si="12"/>
        <v>0</v>
      </c>
      <c r="CR13" s="134">
        <f>CX13</f>
        <v>116.8</v>
      </c>
      <c r="CS13" s="57"/>
      <c r="CT13" s="132">
        <f t="shared" si="13"/>
        <v>1203.7</v>
      </c>
      <c r="CU13" s="57" t="s">
        <v>117</v>
      </c>
      <c r="CV13" s="67"/>
      <c r="CW13" s="122" t="s">
        <v>153</v>
      </c>
      <c r="CX13" s="132">
        <f>CO13/5</f>
        <v>116.8</v>
      </c>
      <c r="CY13" s="57" t="s">
        <v>120</v>
      </c>
      <c r="CZ13" s="105">
        <v>42766</v>
      </c>
      <c r="DA13" s="105">
        <v>42855</v>
      </c>
      <c r="DB13" s="64"/>
      <c r="DC13" s="64"/>
      <c r="DD13" s="64"/>
      <c r="DE13" s="44">
        <v>42621</v>
      </c>
      <c r="DF13" s="82">
        <v>0.74305555555555547</v>
      </c>
      <c r="DG13" s="144">
        <f t="shared" si="14"/>
        <v>42621</v>
      </c>
      <c r="DH13" s="135" t="str">
        <f t="shared" si="15"/>
        <v>Grugg</v>
      </c>
      <c r="DI13" s="136">
        <f t="shared" si="16"/>
        <v>16226</v>
      </c>
      <c r="DJ13" s="137">
        <f t="shared" si="17"/>
        <v>619.70000000000005</v>
      </c>
      <c r="DK13" s="87">
        <v>42769</v>
      </c>
      <c r="DL13" s="149">
        <f>124.1+123.9+123.9+123.9+123.9</f>
        <v>619.69999999999993</v>
      </c>
      <c r="DM13" s="151">
        <f t="shared" si="18"/>
        <v>0</v>
      </c>
      <c r="DN13" s="138" t="str">
        <f t="shared" si="19"/>
        <v>Haug</v>
      </c>
      <c r="DO13" s="136">
        <f t="shared" si="20"/>
        <v>16398</v>
      </c>
      <c r="DP13" s="137">
        <f t="shared" si="21"/>
        <v>584</v>
      </c>
      <c r="DQ13" s="91">
        <v>42797</v>
      </c>
      <c r="DR13" s="152">
        <f>116.8</f>
        <v>116.8</v>
      </c>
      <c r="DS13" s="139">
        <f t="shared" si="22"/>
        <v>467.2</v>
      </c>
      <c r="DT13" s="139">
        <f t="shared" si="23"/>
        <v>467.2</v>
      </c>
      <c r="DU13" s="94"/>
      <c r="DV13" s="140" t="str">
        <f t="shared" si="24"/>
        <v>Lounah</v>
      </c>
      <c r="DW13" s="141" t="str">
        <f t="shared" si="24"/>
        <v>Grugg</v>
      </c>
      <c r="DX13" s="142">
        <f t="shared" si="25"/>
        <v>42621</v>
      </c>
      <c r="DY13" s="143">
        <f t="shared" si="26"/>
        <v>0.74305555555555547</v>
      </c>
      <c r="EA13" s="116">
        <v>41892</v>
      </c>
      <c r="EB13" s="117">
        <v>12</v>
      </c>
      <c r="EC13" s="117" t="s">
        <v>135</v>
      </c>
      <c r="ED13" s="110"/>
      <c r="EE13" s="118"/>
      <c r="EF13" s="117"/>
      <c r="EG13" s="117"/>
      <c r="EH13" s="110"/>
      <c r="EI13" s="159" t="str">
        <f>A13</f>
        <v>Grugg</v>
      </c>
      <c r="EJ13" s="164">
        <v>0.39583333333333331</v>
      </c>
      <c r="EK13" s="163">
        <v>0.41666666666666669</v>
      </c>
      <c r="EL13" s="160">
        <f t="shared" si="27"/>
        <v>2.083333333333337E-2</v>
      </c>
      <c r="EM13" s="2"/>
      <c r="EN13" s="1" t="s">
        <v>143</v>
      </c>
      <c r="EO13" s="1" t="s">
        <v>125</v>
      </c>
      <c r="EP13" s="1" t="s">
        <v>142</v>
      </c>
      <c r="EQ13" s="1" t="s">
        <v>141</v>
      </c>
      <c r="ER13" s="203">
        <v>42614</v>
      </c>
      <c r="ES13" s="210">
        <f>$BG13</f>
        <v>123.95000000000002</v>
      </c>
      <c r="ET13" s="204">
        <v>124.1</v>
      </c>
      <c r="EU13" s="205">
        <v>42646</v>
      </c>
      <c r="EV13" s="206">
        <v>42644</v>
      </c>
      <c r="EW13" s="210">
        <f>$BG13</f>
        <v>123.95000000000002</v>
      </c>
      <c r="EX13" s="204">
        <v>123.9</v>
      </c>
      <c r="EY13" s="209">
        <v>42677</v>
      </c>
      <c r="EZ13" s="206">
        <v>42675</v>
      </c>
      <c r="FA13" s="210">
        <f>$BG13</f>
        <v>123.95000000000002</v>
      </c>
      <c r="FB13" s="204">
        <v>123.9</v>
      </c>
      <c r="FC13" s="209">
        <v>42706</v>
      </c>
      <c r="FD13" s="206">
        <v>42705</v>
      </c>
      <c r="FE13" s="210">
        <f>$BG13</f>
        <v>123.95000000000002</v>
      </c>
      <c r="FF13" s="204">
        <v>123.9</v>
      </c>
      <c r="FG13" s="209">
        <v>42707</v>
      </c>
      <c r="FH13" s="206">
        <v>42736</v>
      </c>
      <c r="FI13" s="210">
        <f>$BG13</f>
        <v>123.95000000000002</v>
      </c>
      <c r="FJ13" s="204">
        <v>123.9</v>
      </c>
      <c r="FK13" s="209">
        <v>42769</v>
      </c>
      <c r="FL13" s="206">
        <v>42767</v>
      </c>
      <c r="FM13" s="210">
        <f>$CX13</f>
        <v>116.8</v>
      </c>
      <c r="FN13" s="208">
        <v>116.8</v>
      </c>
      <c r="FO13" s="209">
        <v>42797</v>
      </c>
      <c r="FP13" s="206">
        <v>42795</v>
      </c>
      <c r="FQ13" s="210">
        <f>$CX13</f>
        <v>116.8</v>
      </c>
      <c r="FR13" s="208"/>
      <c r="FS13" s="209"/>
      <c r="FT13" s="206">
        <v>42826</v>
      </c>
      <c r="FU13" s="210">
        <f>$CX13</f>
        <v>116.8</v>
      </c>
      <c r="FV13" s="208"/>
      <c r="FW13" s="209"/>
      <c r="FX13" s="206">
        <v>42856</v>
      </c>
      <c r="FY13" s="210">
        <f>$CX13</f>
        <v>116.8</v>
      </c>
      <c r="FZ13" s="208"/>
      <c r="GA13" s="209"/>
      <c r="GB13" s="207">
        <v>42887</v>
      </c>
      <c r="GC13" s="210">
        <f>$CX13</f>
        <v>116.8</v>
      </c>
      <c r="GD13" s="208"/>
      <c r="GE13" s="209"/>
      <c r="GF13" s="1" t="s">
        <v>170</v>
      </c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XCW13" s="55"/>
      <c r="XCX13" s="55"/>
      <c r="XCY13" s="55"/>
      <c r="XCZ13" s="55"/>
      <c r="XDA13" s="55"/>
      <c r="XDB13" s="55"/>
      <c r="XDC13" s="55"/>
      <c r="XDD13" s="55"/>
      <c r="XDE13" s="55"/>
      <c r="XDF13" s="55"/>
      <c r="XDG13" s="55"/>
      <c r="XDH13" s="55"/>
      <c r="XDI13" s="55"/>
      <c r="XDJ13" s="55"/>
      <c r="XDK13" s="55"/>
      <c r="XDL13" s="55"/>
      <c r="XDM13" s="55"/>
      <c r="XDN13" s="55"/>
      <c r="XDO13" s="55"/>
      <c r="XDP13" s="55"/>
      <c r="XDQ13" s="55"/>
      <c r="XDR13" s="55"/>
      <c r="XDS13" s="55"/>
      <c r="XDT13" s="55"/>
      <c r="XDU13" s="55"/>
      <c r="XDV13" s="55"/>
    </row>
  </sheetData>
  <sheetProtection formatCells="0" formatColumns="0" formatRows="0" insertColumns="0" insertRows="0" deleteColumns="0" deleteRows="0" sort="0" autoFilter="0"/>
  <autoFilter ref="A6:EA13"/>
  <mergeCells count="8">
    <mergeCell ref="EM5:EN5"/>
    <mergeCell ref="EK6:EL6"/>
    <mergeCell ref="EK2:EL2"/>
    <mergeCell ref="EK1:EL1"/>
    <mergeCell ref="EK3:EL3"/>
    <mergeCell ref="EA8:ED8"/>
    <mergeCell ref="EE8:EH8"/>
    <mergeCell ref="EK5:EL5"/>
  </mergeCells>
  <conditionalFormatting sqref="EA12:EH12 EA9:EH9">
    <cfRule type="expression" dxfId="18" priority="46" stopIfTrue="1">
      <formula>MOD(ROW(),2)</formula>
    </cfRule>
  </conditionalFormatting>
  <conditionalFormatting sqref="EE11:EG11 EA11:EC11">
    <cfRule type="expression" dxfId="15" priority="40" stopIfTrue="1">
      <formula>MOD(ROW(),2)</formula>
    </cfRule>
  </conditionalFormatting>
  <conditionalFormatting sqref="ED11">
    <cfRule type="expression" dxfId="14" priority="39" stopIfTrue="1">
      <formula>MOD(ROW(),2)</formula>
    </cfRule>
  </conditionalFormatting>
  <conditionalFormatting sqref="EH11">
    <cfRule type="expression" dxfId="13" priority="38" stopIfTrue="1">
      <formula>MOD(ROW(),2)</formula>
    </cfRule>
  </conditionalFormatting>
  <conditionalFormatting sqref="EE13:EG13 EA13:EC13">
    <cfRule type="expression" dxfId="6" priority="19" stopIfTrue="1">
      <formula>MOD(ROW(),2)</formula>
    </cfRule>
  </conditionalFormatting>
  <conditionalFormatting sqref="ED13">
    <cfRule type="expression" dxfId="5" priority="18" stopIfTrue="1">
      <formula>MOD(ROW(),2)</formula>
    </cfRule>
  </conditionalFormatting>
  <conditionalFormatting sqref="EH13">
    <cfRule type="expression" dxfId="4" priority="17" stopIfTrue="1">
      <formula>MOD(ROW(),2)</formula>
    </cfRule>
  </conditionalFormatting>
  <conditionalFormatting sqref="EA10:EH10">
    <cfRule type="expression" dxfId="3" priority="12" stopIfTrue="1">
      <formula>MOD(ROW(),2)</formula>
    </cfRule>
  </conditionalFormatting>
  <hyperlinks>
    <hyperlink ref="EO10:EO11" r:id="rId1" display="bpa@bluewin.ch"/>
    <hyperlink ref="EO13" r:id="rId2"/>
  </hyperlinks>
  <pageMargins left="0.7" right="0.7" top="0.75" bottom="0.75" header="0.3" footer="0.3"/>
  <pageSetup paperSize="9" orientation="portrait" horizontalDpi="4294967293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Elèves 2017-2018</vt:lpstr>
      <vt:lpstr>'Elèves 2017-2018'!Zone_d_impression</vt:lpstr>
    </vt:vector>
  </TitlesOfParts>
  <Company>BARMAN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BARMAN</dc:creator>
  <cp:lastModifiedBy>BPA</cp:lastModifiedBy>
  <cp:lastPrinted>2017-01-15T17:14:12Z</cp:lastPrinted>
  <dcterms:created xsi:type="dcterms:W3CDTF">2009-04-17T12:23:37Z</dcterms:created>
  <dcterms:modified xsi:type="dcterms:W3CDTF">2017-03-04T10:18:46Z</dcterms:modified>
</cp:coreProperties>
</file>