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/>
  </bookViews>
  <sheets>
    <sheet name="BV 1" sheetId="15" r:id="rId1"/>
  </sheets>
  <externalReferences>
    <externalReference r:id="rId2"/>
  </externalReferences>
  <definedNames>
    <definedName name="_xlnm.Print_Area" localSheetId="0">'BV 1'!$D$3:$AB$17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5" l="1"/>
  <c r="D21" i="15" l="1"/>
  <c r="D20" i="15"/>
  <c r="G16" i="15"/>
  <c r="G15" i="15"/>
  <c r="AB14" i="15"/>
  <c r="AB13" i="15"/>
  <c r="AB3" i="15"/>
  <c r="AB12" i="15" l="1"/>
  <c r="G14" i="15"/>
  <c r="G17" i="15"/>
  <c r="AB15" i="15"/>
  <c r="D19" i="15" l="1"/>
  <c r="K12" i="15" s="1"/>
  <c r="Z12" i="15" l="1"/>
  <c r="P12" i="15"/>
  <c r="M12" i="15"/>
  <c r="W12" i="15"/>
  <c r="O12" i="15"/>
  <c r="Y12" i="15"/>
  <c r="L12" i="15"/>
  <c r="V12" i="15"/>
  <c r="U12" i="15"/>
</calcChain>
</file>

<file path=xl/sharedStrings.xml><?xml version="1.0" encoding="utf-8"?>
<sst xmlns="http://schemas.openxmlformats.org/spreadsheetml/2006/main" count="32" uniqueCount="23">
  <si>
    <t>1870 Monthey</t>
  </si>
  <si>
    <t>Rue des Granges 11</t>
  </si>
  <si>
    <t>Banque Cantonale du Valais</t>
  </si>
  <si>
    <t>1950 Sion</t>
  </si>
  <si>
    <t>CH 96 0076 5000 K084 1085 7</t>
  </si>
  <si>
    <t>Monsieur</t>
  </si>
  <si>
    <t>Pierre-Ange Barman</t>
  </si>
  <si>
    <t>19-81-6</t>
  </si>
  <si>
    <t>CHF</t>
  </si>
  <si>
    <t>Montant :</t>
  </si>
  <si>
    <t>N° fact</t>
  </si>
  <si>
    <t>Description :</t>
  </si>
  <si>
    <t>cery</t>
  </si>
  <si>
    <r>
      <t xml:space="preserve">En cellule B2 tapez les codes suivants : </t>
    </r>
    <r>
      <rPr>
        <b/>
        <i/>
        <u/>
        <sz val="10"/>
        <color theme="9" tint="-0.499984740745262"/>
        <rFont val="Arial"/>
        <family val="2"/>
      </rPr>
      <t>cery / mnmg / ceml / lahg
Le montant qui s'affiche en K2 est correct seulement avec le code "cery". Les autres codes ne reportent pas le montant affiché en D19</t>
    </r>
  </si>
  <si>
    <t>mnmg :</t>
  </si>
  <si>
    <t>cery :</t>
  </si>
  <si>
    <t>les zéros ne s'affichent pas en O12 &amp; P12</t>
  </si>
  <si>
    <t>ceml :</t>
  </si>
  <si>
    <t>le montant est 778.00 (D19) mais s'affiche "777 99"</t>
  </si>
  <si>
    <t>lahg :</t>
  </si>
  <si>
    <t>le zéro ne s'affiche pas en P12</t>
  </si>
  <si>
    <t>ICI</t>
  </si>
  <si>
    <t>correct, le montant affiché en K12 est bien le même qu'en 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</si>
</sst>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&quot;Facture n°&quot;\ #####"/>
  </numFmts>
  <fonts count="14" x14ac:knownFonts="1">
    <font>
      <sz val="10"/>
      <color theme="1"/>
      <name val="Arial"/>
      <family val="2"/>
    </font>
    <font>
      <b/>
      <sz val="24"/>
      <color rgb="FF00610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i/>
      <u/>
      <sz val="10"/>
      <color theme="9" tint="-0.499984740745262"/>
      <name val="Arial"/>
      <family val="2"/>
    </font>
    <font>
      <i/>
      <sz val="10"/>
      <color theme="9" tint="-0.249977111117893"/>
      <name val="Arial"/>
      <family val="2"/>
    </font>
    <font>
      <b/>
      <sz val="10"/>
      <color rgb="FF0070C0"/>
      <name val="Arial"/>
      <family val="2"/>
    </font>
    <font>
      <b/>
      <sz val="12"/>
      <color rgb="FF0070C0"/>
      <name val="Arial"/>
      <family val="2"/>
    </font>
    <font>
      <b/>
      <sz val="2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" fontId="1" fillId="2" borderId="2">
      <alignment horizontal="center" vertical="center"/>
    </xf>
    <xf numFmtId="0" fontId="2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/>
    <xf numFmtId="0" fontId="0" fillId="0" borderId="0" xfId="0" applyAlignment="1">
      <alignment horizontal="right" vertical="center" indent="3"/>
    </xf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0" borderId="0" xfId="0" applyFont="1" applyAlignment="1">
      <alignment horizontal="right" vertical="center" indent="3"/>
    </xf>
    <xf numFmtId="2" fontId="8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7" xfId="0" applyNumberFormat="1" applyBorder="1" applyAlignment="1">
      <alignment horizontal="left" vertical="center"/>
    </xf>
    <xf numFmtId="0" fontId="0" fillId="0" borderId="9" xfId="0" applyNumberFormat="1" applyBorder="1" applyAlignment="1">
      <alignment horizontal="left" vertical="center"/>
    </xf>
    <xf numFmtId="0" fontId="0" fillId="0" borderId="10" xfId="0" applyNumberForma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4" fontId="11" fillId="0" borderId="4" xfId="0" applyNumberFormat="1" applyFont="1" applyBorder="1" applyAlignment="1">
      <alignment horizontal="left" vertical="center"/>
    </xf>
    <xf numFmtId="4" fontId="11" fillId="0" borderId="5" xfId="0" applyNumberFormat="1" applyFont="1" applyBorder="1" applyAlignment="1">
      <alignment horizontal="left" vertical="center"/>
    </xf>
    <xf numFmtId="49" fontId="12" fillId="0" borderId="0" xfId="0" applyNumberFormat="1" applyFont="1" applyAlignment="1">
      <alignment horizontal="right" vertical="center"/>
    </xf>
    <xf numFmtId="2" fontId="12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3" fillId="0" borderId="15" xfId="0" applyFont="1" applyBorder="1" applyAlignment="1">
      <alignment horizontal="right"/>
    </xf>
  </cellXfs>
  <cellStyles count="3">
    <cellStyle name="Nombre élèves" xfId="1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38100</xdr:rowOff>
    </xdr:from>
    <xdr:to>
      <xdr:col>1</xdr:col>
      <xdr:colOff>619125</xdr:colOff>
      <xdr:row>22</xdr:row>
      <xdr:rowOff>161925</xdr:rowOff>
    </xdr:to>
    <xdr:cxnSp macro="">
      <xdr:nvCxnSpPr>
        <xdr:cNvPr id="5" name="Connecteur : en arc 4">
          <a:extLst>
            <a:ext uri="{FF2B5EF4-FFF2-40B4-BE49-F238E27FC236}">
              <a16:creationId xmlns:a16="http://schemas.microsoft.com/office/drawing/2014/main" id="{A71E039E-A9D0-4B27-97FC-F26EA5027199}"/>
            </a:ext>
          </a:extLst>
        </xdr:cNvPr>
        <xdr:cNvCxnSpPr/>
      </xdr:nvCxnSpPr>
      <xdr:spPr>
        <a:xfrm rot="16200000" flipV="1">
          <a:off x="-1266825" y="2238375"/>
          <a:ext cx="3981450" cy="228600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l&#232;ves%20201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èves 2017-2018"/>
    </sheetNames>
    <sheetDataSet>
      <sheetData sheetId="0">
        <row r="4">
          <cell r="B4">
            <v>1</v>
          </cell>
        </row>
        <row r="6">
          <cell r="B6" t="str">
            <v>1/2</v>
          </cell>
        </row>
        <row r="10">
          <cell r="B10" t="str">
            <v>cery</v>
          </cell>
          <cell r="E10" t="str">
            <v>Catherine</v>
          </cell>
          <cell r="F10" t="str">
            <v>Rui</v>
          </cell>
          <cell r="G10" t="str">
            <v>Catherine Rui</v>
          </cell>
          <cell r="I10" t="str">
            <v>de Francis</v>
          </cell>
          <cell r="J10" t="str">
            <v>Chemin du Fond 77</v>
          </cell>
          <cell r="M10">
            <v>5486</v>
          </cell>
          <cell r="N10" t="str">
            <v>Granges</v>
          </cell>
          <cell r="O10" t="str">
            <v>5486 Granges</v>
          </cell>
          <cell r="T10">
            <v>16210</v>
          </cell>
          <cell r="Y10" t="str">
            <v>Cours de piano premier semestre 2016/2017</v>
          </cell>
          <cell r="Z10">
            <v>16</v>
          </cell>
          <cell r="AA10">
            <v>584</v>
          </cell>
          <cell r="AB10" t="str">
            <v>Septembre à janvier</v>
          </cell>
          <cell r="AC10" t="str">
            <v>Septembre à janvier</v>
          </cell>
          <cell r="AF10">
            <v>584</v>
          </cell>
          <cell r="AI10" t="str">
            <v>Méthode d'apprentisssage du piano (classeur)</v>
          </cell>
          <cell r="AJ10">
            <v>23.7</v>
          </cell>
          <cell r="AK10" t="str">
            <v>Carnet de leçons 2016-2017</v>
          </cell>
          <cell r="AL10">
            <v>12</v>
          </cell>
          <cell r="AV10">
            <v>0</v>
          </cell>
          <cell r="AW10">
            <v>584</v>
          </cell>
          <cell r="AY10">
            <v>619.75</v>
          </cell>
          <cell r="AZ10">
            <v>0</v>
          </cell>
          <cell r="BA10">
            <v>0</v>
          </cell>
          <cell r="BB10">
            <v>619.75</v>
          </cell>
          <cell r="BD10" t="str">
            <v>Sous-total</v>
          </cell>
          <cell r="BI10">
            <v>42643</v>
          </cell>
          <cell r="BJ10">
            <v>42674</v>
          </cell>
          <cell r="BN10" t="str">
            <v>Rey</v>
          </cell>
          <cell r="BP10">
            <v>16374</v>
          </cell>
          <cell r="BU10" t="str">
            <v>Cours de piano deuxième semestre 2016/2017</v>
          </cell>
          <cell r="BV10">
            <v>16</v>
          </cell>
          <cell r="BW10">
            <v>584</v>
          </cell>
          <cell r="BX10" t="str">
            <v>Février à juin</v>
          </cell>
          <cell r="BY10" t="str">
            <v>Cours février à juin</v>
          </cell>
          <cell r="CB10">
            <v>584</v>
          </cell>
          <cell r="CM10">
            <v>584</v>
          </cell>
          <cell r="CO10">
            <v>584</v>
          </cell>
          <cell r="CP10">
            <v>0</v>
          </cell>
          <cell r="CQ10">
            <v>0</v>
          </cell>
          <cell r="CR10">
            <v>584</v>
          </cell>
          <cell r="CT10">
            <v>1203.75</v>
          </cell>
          <cell r="CU10" t="str">
            <v>Sous-total</v>
          </cell>
          <cell r="CZ10">
            <v>42766</v>
          </cell>
          <cell r="DA10">
            <v>42794</v>
          </cell>
          <cell r="DE10">
            <v>42619</v>
          </cell>
          <cell r="DF10">
            <v>0.57291666666666663</v>
          </cell>
          <cell r="DG10">
            <v>42619</v>
          </cell>
          <cell r="DH10" t="str">
            <v>Rui</v>
          </cell>
          <cell r="DI10">
            <v>16210</v>
          </cell>
          <cell r="DJ10">
            <v>619.75</v>
          </cell>
          <cell r="DK10">
            <v>42674</v>
          </cell>
          <cell r="DL10">
            <v>619.70000000000005</v>
          </cell>
          <cell r="DM10">
            <v>4.9999999999954525E-2</v>
          </cell>
          <cell r="DN10" t="str">
            <v>Rey</v>
          </cell>
          <cell r="DO10">
            <v>16374</v>
          </cell>
          <cell r="DP10">
            <v>584</v>
          </cell>
          <cell r="DQ10">
            <v>42794</v>
          </cell>
          <cell r="DR10">
            <v>584</v>
          </cell>
          <cell r="DS10">
            <v>0</v>
          </cell>
          <cell r="DT10">
            <v>4.9999999999954525E-2</v>
          </cell>
          <cell r="DV10" t="str">
            <v>Catherine</v>
          </cell>
          <cell r="DW10" t="str">
            <v>Rui</v>
          </cell>
          <cell r="DX10">
            <v>42619</v>
          </cell>
          <cell r="DY10">
            <v>0.57291666666666663</v>
          </cell>
          <cell r="EA10">
            <v>41890</v>
          </cell>
          <cell r="EB10">
            <v>12</v>
          </cell>
          <cell r="EC10">
            <v>12</v>
          </cell>
          <cell r="ED10">
            <v>41905</v>
          </cell>
          <cell r="EI10" t="str">
            <v>Rui</v>
          </cell>
          <cell r="EJ10">
            <v>0.64583333333333337</v>
          </cell>
          <cell r="EK10">
            <v>0.66666666666666663</v>
          </cell>
          <cell r="EL10">
            <v>2.0833333333333259E-2</v>
          </cell>
          <cell r="EN10" t="str">
            <v>Ecole de Piano</v>
          </cell>
          <cell r="EO10" t="str">
            <v>bpa@bluewin.ch</v>
          </cell>
          <cell r="EP10" t="str">
            <v>079 670 68 04</v>
          </cell>
          <cell r="EQ10" t="str">
            <v>Pierre-Ange Barman</v>
          </cell>
          <cell r="ER10">
            <v>42614</v>
          </cell>
          <cell r="EV10">
            <v>42644</v>
          </cell>
          <cell r="EZ10">
            <v>42675</v>
          </cell>
          <cell r="FD10">
            <v>42705</v>
          </cell>
          <cell r="FH10">
            <v>42736</v>
          </cell>
          <cell r="FL10">
            <v>42767</v>
          </cell>
          <cell r="FP10">
            <v>42795</v>
          </cell>
          <cell r="FT10">
            <v>42826</v>
          </cell>
          <cell r="FX10">
            <v>42856</v>
          </cell>
          <cell r="GB10">
            <v>42887</v>
          </cell>
          <cell r="GF10" t="str">
            <v>Cours de Piano 2016-2017</v>
          </cell>
        </row>
        <row r="11">
          <cell r="B11" t="str">
            <v>mnmg</v>
          </cell>
          <cell r="E11" t="str">
            <v>Merlin</v>
          </cell>
          <cell r="F11" t="str">
            <v>Fusse</v>
          </cell>
          <cell r="G11" t="str">
            <v>Merlin Fusse</v>
          </cell>
          <cell r="I11" t="str">
            <v>de Nura</v>
          </cell>
          <cell r="J11" t="str">
            <v>Gravelone 8</v>
          </cell>
          <cell r="M11">
            <v>2149</v>
          </cell>
          <cell r="N11" t="str">
            <v>Muront</v>
          </cell>
          <cell r="O11" t="str">
            <v>2149 Muront</v>
          </cell>
          <cell r="T11">
            <v>16212</v>
          </cell>
          <cell r="Y11" t="str">
            <v>Cours de piano premier semestre 2016/2017</v>
          </cell>
          <cell r="Z11">
            <v>16</v>
          </cell>
          <cell r="AA11">
            <v>584</v>
          </cell>
          <cell r="AB11" t="str">
            <v>Septembre à janvier</v>
          </cell>
          <cell r="AC11" t="str">
            <v>Septembre à janvier</v>
          </cell>
          <cell r="AF11">
            <v>584</v>
          </cell>
          <cell r="AV11">
            <v>0</v>
          </cell>
          <cell r="AW11">
            <v>584</v>
          </cell>
          <cell r="AY11">
            <v>584</v>
          </cell>
          <cell r="AZ11">
            <v>0</v>
          </cell>
          <cell r="BA11">
            <v>0</v>
          </cell>
          <cell r="BB11">
            <v>584</v>
          </cell>
          <cell r="BD11" t="str">
            <v>Sous-total</v>
          </cell>
          <cell r="BI11">
            <v>42613</v>
          </cell>
          <cell r="BJ11">
            <v>42643</v>
          </cell>
          <cell r="BN11" t="str">
            <v>Martig</v>
          </cell>
          <cell r="BP11">
            <v>16399</v>
          </cell>
          <cell r="BU11" t="str">
            <v>Cours de piano deuxième semestre 2016/2017</v>
          </cell>
          <cell r="BV11">
            <v>16</v>
          </cell>
          <cell r="BW11">
            <v>584</v>
          </cell>
          <cell r="BX11" t="str">
            <v>Février à juin</v>
          </cell>
          <cell r="BY11" t="str">
            <v>Cours février à juin</v>
          </cell>
          <cell r="CB11">
            <v>584</v>
          </cell>
          <cell r="CM11">
            <v>584</v>
          </cell>
          <cell r="CO11">
            <v>584</v>
          </cell>
          <cell r="CP11">
            <v>0</v>
          </cell>
          <cell r="CQ11">
            <v>0</v>
          </cell>
          <cell r="CR11">
            <v>584</v>
          </cell>
          <cell r="CT11">
            <v>1168</v>
          </cell>
          <cell r="CU11" t="str">
            <v>Sous-total</v>
          </cell>
          <cell r="CZ11">
            <v>42766</v>
          </cell>
          <cell r="DA11">
            <v>42794</v>
          </cell>
          <cell r="DE11">
            <v>42621</v>
          </cell>
          <cell r="DF11">
            <v>0.41666666666666669</v>
          </cell>
          <cell r="DG11">
            <v>42621</v>
          </cell>
          <cell r="DH11" t="str">
            <v>Fusse</v>
          </cell>
          <cell r="DI11">
            <v>16212</v>
          </cell>
          <cell r="DJ11">
            <v>584</v>
          </cell>
          <cell r="DK11">
            <v>42667</v>
          </cell>
          <cell r="DL11">
            <v>584</v>
          </cell>
          <cell r="DM11">
            <v>0</v>
          </cell>
          <cell r="DN11" t="str">
            <v>Martig</v>
          </cell>
          <cell r="DO11">
            <v>16399</v>
          </cell>
          <cell r="DP11">
            <v>584</v>
          </cell>
          <cell r="DQ11">
            <v>42787</v>
          </cell>
          <cell r="DR11">
            <v>584</v>
          </cell>
          <cell r="DS11">
            <v>0</v>
          </cell>
          <cell r="DT11">
            <v>0</v>
          </cell>
          <cell r="DV11" t="str">
            <v>Merlin</v>
          </cell>
          <cell r="DW11" t="str">
            <v>Fusse</v>
          </cell>
          <cell r="DX11">
            <v>42621</v>
          </cell>
          <cell r="DY11">
            <v>0.41666666666666669</v>
          </cell>
          <cell r="EA11">
            <v>41892</v>
          </cell>
          <cell r="EB11">
            <v>12</v>
          </cell>
          <cell r="EC11" t="str">
            <v>offert</v>
          </cell>
          <cell r="EI11" t="str">
            <v>Fusse</v>
          </cell>
          <cell r="EJ11">
            <v>0.41666666666666669</v>
          </cell>
          <cell r="EK11">
            <v>0.4375</v>
          </cell>
          <cell r="EL11">
            <v>2.0833333333333315E-2</v>
          </cell>
          <cell r="EN11" t="str">
            <v>Ecole de Piano</v>
          </cell>
          <cell r="EO11" t="str">
            <v>bpa@bluewin.ch</v>
          </cell>
          <cell r="EP11" t="str">
            <v>079 670 68 04</v>
          </cell>
          <cell r="EQ11" t="str">
            <v>Pierre-Ange Barman</v>
          </cell>
          <cell r="ER11">
            <v>42614</v>
          </cell>
          <cell r="EV11">
            <v>42644</v>
          </cell>
          <cell r="EZ11">
            <v>42675</v>
          </cell>
          <cell r="FD11">
            <v>42705</v>
          </cell>
          <cell r="FH11">
            <v>42736</v>
          </cell>
          <cell r="FL11">
            <v>42767</v>
          </cell>
          <cell r="FP11">
            <v>42795</v>
          </cell>
          <cell r="FT11">
            <v>42826</v>
          </cell>
          <cell r="FX11">
            <v>42856</v>
          </cell>
          <cell r="GB11">
            <v>42887</v>
          </cell>
          <cell r="GF11" t="str">
            <v>Cours de Piano 2016-2017</v>
          </cell>
        </row>
        <row r="12">
          <cell r="B12" t="str">
            <v>ceml</v>
          </cell>
          <cell r="E12" t="str">
            <v>Camille</v>
          </cell>
          <cell r="F12" t="str">
            <v>Dupuis</v>
          </cell>
          <cell r="G12" t="str">
            <v>Camille Dupuis</v>
          </cell>
          <cell r="I12" t="str">
            <v>de Julien</v>
          </cell>
          <cell r="J12" t="str">
            <v>Ch. des Grottes 2</v>
          </cell>
          <cell r="M12">
            <v>2649</v>
          </cell>
          <cell r="N12" t="str">
            <v>Veyre</v>
          </cell>
          <cell r="O12" t="str">
            <v>2649 Veyre</v>
          </cell>
          <cell r="T12">
            <v>16177</v>
          </cell>
          <cell r="Y12" t="str">
            <v>Cours de piano premier semestre 2016/2017</v>
          </cell>
          <cell r="Z12">
            <v>16</v>
          </cell>
          <cell r="AA12">
            <v>584</v>
          </cell>
          <cell r="AB12" t="str">
            <v>Septembre à janvier</v>
          </cell>
          <cell r="AC12" t="str">
            <v>Septembre à janvier</v>
          </cell>
          <cell r="AF12">
            <v>584</v>
          </cell>
          <cell r="AG12" t="str">
            <v>Surplus de 10mn</v>
          </cell>
          <cell r="AH12">
            <v>193.99666666666667</v>
          </cell>
          <cell r="AV12">
            <v>0</v>
          </cell>
          <cell r="AW12">
            <v>777.99666666666667</v>
          </cell>
          <cell r="AY12">
            <v>777.99666666666667</v>
          </cell>
          <cell r="AZ12">
            <v>0</v>
          </cell>
          <cell r="BA12">
            <v>0</v>
          </cell>
          <cell r="BB12">
            <v>777.99666666666667</v>
          </cell>
          <cell r="BD12" t="str">
            <v>Sous-total</v>
          </cell>
          <cell r="BI12">
            <v>42613</v>
          </cell>
          <cell r="BJ12">
            <v>42643</v>
          </cell>
          <cell r="BN12" t="str">
            <v>Marchal</v>
          </cell>
          <cell r="BP12">
            <v>16349</v>
          </cell>
          <cell r="BU12" t="str">
            <v>Cours de piano deuxième semestre 2016/2017</v>
          </cell>
          <cell r="BV12">
            <v>16</v>
          </cell>
          <cell r="BW12">
            <v>584</v>
          </cell>
          <cell r="BX12" t="str">
            <v>Février à juin</v>
          </cell>
          <cell r="BY12" t="str">
            <v>Cours février à juin</v>
          </cell>
          <cell r="CB12">
            <v>584</v>
          </cell>
          <cell r="CC12" t="str">
            <v>Surplus de 10mn</v>
          </cell>
          <cell r="CD12">
            <v>193.99666666666667</v>
          </cell>
          <cell r="CM12">
            <v>777.99666666666667</v>
          </cell>
          <cell r="CO12">
            <v>777.99666666666667</v>
          </cell>
          <cell r="CP12">
            <v>0</v>
          </cell>
          <cell r="CQ12">
            <v>0</v>
          </cell>
          <cell r="CR12">
            <v>777.99666666666667</v>
          </cell>
          <cell r="CT12">
            <v>1555.9933333333333</v>
          </cell>
          <cell r="CU12" t="str">
            <v>Sous-total</v>
          </cell>
          <cell r="CZ12">
            <v>42766</v>
          </cell>
          <cell r="DA12">
            <v>42794</v>
          </cell>
          <cell r="DE12">
            <v>42621</v>
          </cell>
          <cell r="DF12">
            <v>0.70138888888888884</v>
          </cell>
          <cell r="DG12">
            <v>42621</v>
          </cell>
          <cell r="DH12" t="str">
            <v>Dupuis</v>
          </cell>
          <cell r="DI12">
            <v>16177</v>
          </cell>
          <cell r="DJ12">
            <v>777.99666666666667</v>
          </cell>
          <cell r="DK12">
            <v>42646</v>
          </cell>
          <cell r="DL12">
            <v>778</v>
          </cell>
          <cell r="DM12">
            <v>-3.3333333333303017E-3</v>
          </cell>
          <cell r="DN12" t="str">
            <v>Marchal</v>
          </cell>
          <cell r="DO12">
            <v>16349</v>
          </cell>
          <cell r="DP12">
            <v>777.99666666666667</v>
          </cell>
          <cell r="DQ12">
            <v>42796</v>
          </cell>
          <cell r="DR12">
            <v>778</v>
          </cell>
          <cell r="DS12">
            <v>-3.3333333333303017E-3</v>
          </cell>
          <cell r="DT12">
            <v>-6.6666666666606034E-3</v>
          </cell>
          <cell r="DV12" t="str">
            <v>Camille</v>
          </cell>
          <cell r="DW12" t="str">
            <v>Dupuis</v>
          </cell>
          <cell r="DX12">
            <v>42621</v>
          </cell>
          <cell r="DY12">
            <v>0.70138888888888884</v>
          </cell>
          <cell r="EA12">
            <v>41907</v>
          </cell>
          <cell r="EB12">
            <v>12</v>
          </cell>
          <cell r="EC12">
            <v>12</v>
          </cell>
          <cell r="ED12">
            <v>41890</v>
          </cell>
          <cell r="EI12" t="str">
            <v>Dupuis</v>
          </cell>
          <cell r="EJ12">
            <v>0.70138888888888884</v>
          </cell>
          <cell r="EK12">
            <v>0.72916666666666663</v>
          </cell>
          <cell r="EL12">
            <v>2.777777777777779E-2</v>
          </cell>
          <cell r="EN12" t="str">
            <v>Ecole de Piano</v>
          </cell>
          <cell r="EO12" t="str">
            <v>bpa@bluewin.ch</v>
          </cell>
          <cell r="EP12" t="str">
            <v>079 670 68 04</v>
          </cell>
          <cell r="EQ12" t="str">
            <v>Pierre-Ange Barman</v>
          </cell>
          <cell r="ER12">
            <v>42614</v>
          </cell>
          <cell r="EV12">
            <v>42644</v>
          </cell>
          <cell r="EZ12">
            <v>42675</v>
          </cell>
          <cell r="FD12">
            <v>42705</v>
          </cell>
          <cell r="FH12">
            <v>42736</v>
          </cell>
          <cell r="FL12">
            <v>42767</v>
          </cell>
          <cell r="FP12">
            <v>42795</v>
          </cell>
          <cell r="FT12">
            <v>42826</v>
          </cell>
          <cell r="FX12">
            <v>42856</v>
          </cell>
          <cell r="GB12">
            <v>42887</v>
          </cell>
          <cell r="GF12" t="str">
            <v>Cours de Piano 2016-2017</v>
          </cell>
        </row>
        <row r="13">
          <cell r="B13" t="str">
            <v>lahg</v>
          </cell>
          <cell r="E13" t="str">
            <v>Lounah</v>
          </cell>
          <cell r="F13" t="str">
            <v>Grugg</v>
          </cell>
          <cell r="G13" t="str">
            <v>Lounah Grugg</v>
          </cell>
          <cell r="I13" t="str">
            <v>de Fred</v>
          </cell>
          <cell r="J13" t="str">
            <v>Village 58</v>
          </cell>
          <cell r="M13">
            <v>1649</v>
          </cell>
          <cell r="N13" t="str">
            <v>Bront</v>
          </cell>
          <cell r="O13" t="str">
            <v>1649 Bront</v>
          </cell>
          <cell r="T13">
            <v>16226</v>
          </cell>
          <cell r="Y13" t="str">
            <v>Cours de piano premier semestre 2016/2017</v>
          </cell>
          <cell r="Z13">
            <v>16</v>
          </cell>
          <cell r="AA13">
            <v>584</v>
          </cell>
          <cell r="AB13" t="str">
            <v>Septembre à janvier</v>
          </cell>
          <cell r="AC13" t="str">
            <v>Septembre à janvier</v>
          </cell>
          <cell r="AF13">
            <v>584</v>
          </cell>
          <cell r="AI13" t="str">
            <v>Méthode d'apprentisssage du piano (classeur)</v>
          </cell>
          <cell r="AJ13">
            <v>23.7</v>
          </cell>
          <cell r="AK13" t="str">
            <v>Carnet de leçons 2016-2017</v>
          </cell>
          <cell r="AL13">
            <v>12</v>
          </cell>
          <cell r="AV13">
            <v>0</v>
          </cell>
          <cell r="AW13">
            <v>584</v>
          </cell>
          <cell r="AY13">
            <v>619.70000000000005</v>
          </cell>
          <cell r="AZ13">
            <v>0</v>
          </cell>
          <cell r="BA13">
            <v>0</v>
          </cell>
          <cell r="BB13">
            <v>619.70000000000005</v>
          </cell>
          <cell r="BD13" t="str">
            <v>Sous-total</v>
          </cell>
          <cell r="BF13" t="str">
            <v>JANVIER 2017</v>
          </cell>
          <cell r="BG13">
            <v>123.95000000000002</v>
          </cell>
          <cell r="BH13" t="str">
            <v>Payable en 5 mensualités selon BV ci-joints</v>
          </cell>
          <cell r="BI13">
            <v>42643</v>
          </cell>
          <cell r="BJ13">
            <v>42674</v>
          </cell>
          <cell r="BN13" t="str">
            <v>Haug</v>
          </cell>
          <cell r="BP13">
            <v>16398</v>
          </cell>
          <cell r="BU13" t="str">
            <v>Cours de piano deuxième semestre 2016/2017</v>
          </cell>
          <cell r="BV13">
            <v>16</v>
          </cell>
          <cell r="BW13">
            <v>584</v>
          </cell>
          <cell r="BX13" t="str">
            <v>Février à juin</v>
          </cell>
          <cell r="BY13" t="str">
            <v>Cours février à juin</v>
          </cell>
          <cell r="CB13">
            <v>584</v>
          </cell>
          <cell r="CM13">
            <v>584</v>
          </cell>
          <cell r="CO13">
            <v>584</v>
          </cell>
          <cell r="CP13">
            <v>0</v>
          </cell>
          <cell r="CQ13">
            <v>0</v>
          </cell>
          <cell r="CR13">
            <v>116.8</v>
          </cell>
          <cell r="CT13">
            <v>1203.7</v>
          </cell>
          <cell r="CU13" t="str">
            <v>Sous-total</v>
          </cell>
          <cell r="CW13" t="str">
            <v>AVRIL 2017</v>
          </cell>
          <cell r="CX13">
            <v>116.8</v>
          </cell>
          <cell r="CY13" t="str">
            <v>Payable en 5 mensualités selon BV ci-joints</v>
          </cell>
          <cell r="CZ13">
            <v>42766</v>
          </cell>
          <cell r="DA13">
            <v>42855</v>
          </cell>
          <cell r="DE13">
            <v>42621</v>
          </cell>
          <cell r="DF13">
            <v>0.74305555555555547</v>
          </cell>
          <cell r="DG13">
            <v>42621</v>
          </cell>
          <cell r="DH13" t="str">
            <v>Grugg</v>
          </cell>
          <cell r="DI13">
            <v>16226</v>
          </cell>
          <cell r="DJ13">
            <v>619.70000000000005</v>
          </cell>
          <cell r="DK13">
            <v>42769</v>
          </cell>
          <cell r="DL13">
            <v>619.69999999999993</v>
          </cell>
          <cell r="DM13">
            <v>0</v>
          </cell>
          <cell r="DN13" t="str">
            <v>Haug</v>
          </cell>
          <cell r="DO13">
            <v>16398</v>
          </cell>
          <cell r="DP13">
            <v>584</v>
          </cell>
          <cell r="DQ13">
            <v>42797</v>
          </cell>
          <cell r="DR13">
            <v>116.8</v>
          </cell>
          <cell r="DS13">
            <v>467.2</v>
          </cell>
          <cell r="DT13">
            <v>467.2</v>
          </cell>
          <cell r="DV13" t="str">
            <v>Lounah</v>
          </cell>
          <cell r="DW13" t="str">
            <v>Grugg</v>
          </cell>
          <cell r="DX13">
            <v>42621</v>
          </cell>
          <cell r="DY13">
            <v>0.74305555555555547</v>
          </cell>
          <cell r="EA13">
            <v>41892</v>
          </cell>
          <cell r="EB13">
            <v>12</v>
          </cell>
          <cell r="EC13" t="str">
            <v>offert</v>
          </cell>
          <cell r="EI13" t="str">
            <v>Grugg</v>
          </cell>
          <cell r="EJ13">
            <v>0.39583333333333331</v>
          </cell>
          <cell r="EK13">
            <v>0.41666666666666669</v>
          </cell>
          <cell r="EL13">
            <v>2.083333333333337E-2</v>
          </cell>
          <cell r="EN13" t="str">
            <v>Ecole de Piano</v>
          </cell>
          <cell r="EO13" t="str">
            <v>bpa@bluewin.ch</v>
          </cell>
          <cell r="EP13" t="str">
            <v>079 670 68 04</v>
          </cell>
          <cell r="EQ13" t="str">
            <v>Pierre-Ange Barman</v>
          </cell>
          <cell r="ER13">
            <v>42614</v>
          </cell>
          <cell r="ES13">
            <v>123.95000000000002</v>
          </cell>
          <cell r="ET13">
            <v>124.1</v>
          </cell>
          <cell r="EU13">
            <v>42646</v>
          </cell>
          <cell r="EV13">
            <v>42644</v>
          </cell>
          <cell r="EW13">
            <v>123.95000000000002</v>
          </cell>
          <cell r="EX13">
            <v>123.9</v>
          </cell>
          <cell r="EY13">
            <v>42677</v>
          </cell>
          <cell r="EZ13">
            <v>42675</v>
          </cell>
          <cell r="FA13">
            <v>123.95000000000002</v>
          </cell>
          <cell r="FB13">
            <v>123.9</v>
          </cell>
          <cell r="FC13">
            <v>42706</v>
          </cell>
          <cell r="FD13">
            <v>42705</v>
          </cell>
          <cell r="FE13">
            <v>123.95000000000002</v>
          </cell>
          <cell r="FF13">
            <v>123.9</v>
          </cell>
          <cell r="FG13">
            <v>42707</v>
          </cell>
          <cell r="FH13">
            <v>42736</v>
          </cell>
          <cell r="FI13">
            <v>123.95000000000002</v>
          </cell>
          <cell r="FJ13">
            <v>123.9</v>
          </cell>
          <cell r="FK13">
            <v>42769</v>
          </cell>
          <cell r="FL13">
            <v>42767</v>
          </cell>
          <cell r="FM13">
            <v>116.8</v>
          </cell>
          <cell r="FN13">
            <v>116.8</v>
          </cell>
          <cell r="FO13">
            <v>42797</v>
          </cell>
          <cell r="FP13">
            <v>42795</v>
          </cell>
          <cell r="FQ13">
            <v>116.8</v>
          </cell>
          <cell r="FT13">
            <v>42826</v>
          </cell>
          <cell r="FU13">
            <v>116.8</v>
          </cell>
          <cell r="FX13">
            <v>42856</v>
          </cell>
          <cell r="FY13">
            <v>116.8</v>
          </cell>
          <cell r="GB13">
            <v>42887</v>
          </cell>
          <cell r="GC13">
            <v>116.8</v>
          </cell>
          <cell r="GF13" t="str">
            <v>Cours de Piano 2016-2017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29"/>
  <sheetViews>
    <sheetView showGridLines="0" tabSelected="1" workbookViewId="0">
      <selection activeCell="K12" sqref="K12"/>
    </sheetView>
  </sheetViews>
  <sheetFormatPr baseColWidth="10" defaultRowHeight="12.75" x14ac:dyDescent="0.2"/>
  <cols>
    <col min="1" max="1" width="3.28515625" customWidth="1"/>
    <col min="4" max="5" width="2.7109375" customWidth="1"/>
    <col min="6" max="6" width="3.85546875" customWidth="1"/>
    <col min="7" max="19" width="2.7109375" customWidth="1"/>
    <col min="20" max="20" width="6.7109375" customWidth="1"/>
    <col min="21" max="26" width="2.7109375" customWidth="1"/>
    <col min="27" max="27" width="5.140625" customWidth="1"/>
    <col min="28" max="28" width="38.5703125" customWidth="1"/>
  </cols>
  <sheetData>
    <row r="2" spans="2:28" x14ac:dyDescent="0.2">
      <c r="B2" s="19" t="s">
        <v>12</v>
      </c>
      <c r="C2" s="19">
        <f>MATCH(B2,'[1]Elèves 2017-2018'!$B$2:$B$13,0)+1</f>
        <v>10</v>
      </c>
    </row>
    <row r="3" spans="2:28" ht="13.5" customHeight="1" x14ac:dyDescent="0.2">
      <c r="D3" s="6" t="s">
        <v>2</v>
      </c>
      <c r="E3" s="1"/>
      <c r="F3" s="1"/>
      <c r="G3" s="1"/>
      <c r="H3" s="1"/>
      <c r="I3" s="1"/>
      <c r="J3" s="1"/>
      <c r="K3" s="1"/>
      <c r="L3" s="1"/>
      <c r="M3" s="1"/>
      <c r="N3" s="6" t="s">
        <v>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0">
        <f>IFERROR(VLOOKUP($B$2,'[1]Elèves 2017-2018'!$B$10:$JA$13,19,FALSE),0)</f>
        <v>16210</v>
      </c>
    </row>
    <row r="4" spans="2:28" x14ac:dyDescent="0.2">
      <c r="D4" s="6" t="s">
        <v>3</v>
      </c>
      <c r="E4" s="1"/>
      <c r="F4" s="1"/>
      <c r="G4" s="1"/>
      <c r="H4" s="1"/>
      <c r="I4" s="1"/>
      <c r="J4" s="1"/>
      <c r="K4" s="1"/>
      <c r="L4" s="1"/>
      <c r="M4" s="1"/>
      <c r="N4" s="6" t="s">
        <v>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8" ht="23.25" customHeight="1" x14ac:dyDescent="0.2">
      <c r="D5" s="7" t="s">
        <v>4</v>
      </c>
      <c r="E5" s="2"/>
      <c r="F5" s="2"/>
      <c r="G5" s="2"/>
      <c r="H5" s="2"/>
      <c r="I5" s="2"/>
      <c r="J5" s="2"/>
      <c r="K5" s="2"/>
      <c r="L5" s="2"/>
      <c r="M5" s="2"/>
      <c r="N5" s="7" t="s">
        <v>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10"/>
    </row>
    <row r="6" spans="2:28" x14ac:dyDescent="0.2">
      <c r="D6" s="6" t="s">
        <v>5</v>
      </c>
      <c r="E6" s="1"/>
      <c r="F6" s="1"/>
      <c r="G6" s="1"/>
      <c r="H6" s="1"/>
      <c r="I6" s="1"/>
      <c r="J6" s="1"/>
      <c r="K6" s="1"/>
      <c r="L6" s="1"/>
      <c r="M6" s="1"/>
      <c r="N6" s="6" t="s">
        <v>5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8" x14ac:dyDescent="0.2">
      <c r="D7" s="6" t="s">
        <v>6</v>
      </c>
      <c r="E7" s="1"/>
      <c r="F7" s="1"/>
      <c r="G7" s="1"/>
      <c r="H7" s="1"/>
      <c r="I7" s="1"/>
      <c r="J7" s="1"/>
      <c r="K7" s="1"/>
      <c r="L7" s="1"/>
      <c r="M7" s="1"/>
      <c r="N7" s="6" t="s">
        <v>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8" x14ac:dyDescent="0.2">
      <c r="D8" s="6" t="s">
        <v>1</v>
      </c>
      <c r="E8" s="1"/>
      <c r="F8" s="1"/>
      <c r="G8" s="1"/>
      <c r="H8" s="1"/>
      <c r="I8" s="1"/>
      <c r="J8" s="1"/>
      <c r="K8" s="1"/>
      <c r="L8" s="1"/>
      <c r="M8" s="1"/>
      <c r="N8" s="6" t="s">
        <v>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8" x14ac:dyDescent="0.2">
      <c r="D9" s="6" t="s">
        <v>0</v>
      </c>
      <c r="E9" s="1"/>
      <c r="F9" s="1"/>
      <c r="G9" s="1"/>
      <c r="H9" s="1"/>
      <c r="I9" s="1"/>
      <c r="J9" s="1"/>
      <c r="K9" s="1"/>
      <c r="L9" s="1"/>
      <c r="M9" s="1"/>
      <c r="N9" s="6" t="s">
        <v>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8" x14ac:dyDescent="0.2">
      <c r="D10" s="8"/>
      <c r="E10" s="3"/>
      <c r="F10" s="3"/>
      <c r="G10" s="3"/>
      <c r="H10" s="3"/>
      <c r="I10" s="3"/>
      <c r="J10" s="3"/>
      <c r="K10" s="1"/>
      <c r="L10" s="1"/>
      <c r="M10" s="1"/>
      <c r="N10" s="8"/>
      <c r="O10" s="3"/>
      <c r="P10" s="3"/>
      <c r="Q10" s="3"/>
      <c r="R10" s="3"/>
      <c r="S10" s="3"/>
      <c r="T10" s="1"/>
      <c r="U10" s="1"/>
      <c r="V10" s="1"/>
      <c r="W10" s="1"/>
      <c r="X10" s="1"/>
      <c r="Y10" s="1"/>
      <c r="Z10" s="1"/>
      <c r="AA10" s="1"/>
    </row>
    <row r="11" spans="2:28" ht="5.25" customHeight="1" x14ac:dyDescent="0.2">
      <c r="D11" s="6" t="s">
        <v>8</v>
      </c>
      <c r="E11" s="1"/>
      <c r="F11" s="1"/>
      <c r="G11" s="1"/>
      <c r="H11" s="6" t="s">
        <v>7</v>
      </c>
      <c r="I11" s="1"/>
      <c r="J11" s="1"/>
      <c r="K11" s="1"/>
      <c r="L11" s="1"/>
      <c r="M11" s="1"/>
      <c r="N11" s="6" t="s">
        <v>8</v>
      </c>
      <c r="O11" s="1"/>
      <c r="P11" s="1"/>
      <c r="Q11" s="6" t="s">
        <v>7</v>
      </c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8" ht="15.75" x14ac:dyDescent="0.2">
      <c r="D12" s="5"/>
      <c r="E12" s="4"/>
      <c r="F12" s="4"/>
      <c r="G12" s="4"/>
      <c r="H12" s="9"/>
      <c r="I12" s="9"/>
      <c r="J12" s="9"/>
      <c r="K12" s="25" t="str">
        <f>MID($D$19,1,1)</f>
        <v>6</v>
      </c>
      <c r="L12" s="26" t="str">
        <f>MID($D$19,2,1)</f>
        <v>1</v>
      </c>
      <c r="M12" s="26" t="str">
        <f>MID($D$19,3,1)</f>
        <v>9</v>
      </c>
      <c r="N12" s="27"/>
      <c r="O12" s="28" t="str">
        <f>MID($D$19,5,1)</f>
        <v>7</v>
      </c>
      <c r="P12" s="29" t="str">
        <f>MID($D$19,6,1)</f>
        <v>5</v>
      </c>
      <c r="Q12" s="26"/>
      <c r="R12" s="26"/>
      <c r="S12" s="26"/>
      <c r="T12" s="26"/>
      <c r="U12" s="30" t="str">
        <f>MID($D$19,1,1)</f>
        <v>6</v>
      </c>
      <c r="V12" s="26" t="str">
        <f>MID($D$19,2,1)</f>
        <v>1</v>
      </c>
      <c r="W12" s="26" t="str">
        <f>MID($D$19,3,1)</f>
        <v>9</v>
      </c>
      <c r="X12" s="26"/>
      <c r="Y12" s="26" t="str">
        <f>MID($D$19,5,1)</f>
        <v>7</v>
      </c>
      <c r="Z12" s="26" t="str">
        <f>MID($D$19,6,1)</f>
        <v>5</v>
      </c>
      <c r="AA12" s="1"/>
      <c r="AB12" s="1" t="str">
        <f>IFERROR(VLOOKUP($B$2,'[1]Elèves 2017-2018'!$B$10:$JA$13,6,FALSE),0)</f>
        <v>Catherine Rui</v>
      </c>
    </row>
    <row r="13" spans="2:28" x14ac:dyDescent="0.2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 t="str">
        <f>IFERROR(VLOOKUP($B$2,'[1]Elèves 2017-2018'!$B$10:$JA$13,8,FALSE),0)</f>
        <v>de Francis</v>
      </c>
    </row>
    <row r="14" spans="2:28" x14ac:dyDescent="0.2">
      <c r="D14" s="1"/>
      <c r="E14" s="1"/>
      <c r="F14" s="1"/>
      <c r="G14" s="1" t="str">
        <f>IFERROR(VLOOKUP($B$2,'[1]Elèves 2017-2018'!$B$10:$JA$13,6,FALSE),0)</f>
        <v>Catherine Rui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 t="str">
        <f>IFERROR(VLOOKUP($B$2,'[1]Elèves 2017-2018'!$B$10:$JA$13,9,FALSE),0)</f>
        <v>Chemin du Fond 77</v>
      </c>
    </row>
    <row r="15" spans="2:28" x14ac:dyDescent="0.2">
      <c r="D15" s="1"/>
      <c r="E15" s="1"/>
      <c r="F15" s="1"/>
      <c r="G15" s="1" t="str">
        <f>IFERROR(VLOOKUP($B$2,'[1]Elèves 2017-2018'!$B$10:$JA$13,8,FALSE),0)</f>
        <v>de Francis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 t="str">
        <f>IFERROR(VLOOKUP($B$2,'[1]Elèves 2017-2018'!$B$10:$JA$13,14,FALSE),0)</f>
        <v>5486 Granges</v>
      </c>
    </row>
    <row r="16" spans="2:28" x14ac:dyDescent="0.2">
      <c r="D16" s="1"/>
      <c r="E16" s="1"/>
      <c r="F16" s="1"/>
      <c r="G16" s="1" t="str">
        <f>IFERROR(VLOOKUP($B$2,'[1]Elèves 2017-2018'!$B$10:$JA$13,9,FALSE),0)</f>
        <v>Chemin du Fond 77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2:28" x14ac:dyDescent="0.2">
      <c r="D17" s="1"/>
      <c r="E17" s="1"/>
      <c r="F17" s="1"/>
      <c r="G17" s="1" t="str">
        <f>IFERROR(VLOOKUP($B$2,'[1]Elèves 2017-2018'!$B$10:$JA$13,14,FALSE),0)</f>
        <v>5486 Granges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2:28" x14ac:dyDescent="0.2"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2:28" ht="20.25" customHeight="1" x14ac:dyDescent="0.2">
      <c r="C19" s="11" t="s">
        <v>9</v>
      </c>
      <c r="D19" s="23">
        <f>IF(VLOOKUP($B$2,'[1]Elèves 2017-2018'!$B$10:$JA$13,50,FALSE)=0,"",IFERROR(VLOOKUP($B$2,'[1]Elèves 2017-2018'!$B$10:$JA$13,50,FALSE),""))</f>
        <v>619.75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4"/>
    </row>
    <row r="20" spans="2:28" ht="20.25" customHeight="1" x14ac:dyDescent="0.2">
      <c r="C20" s="12" t="s">
        <v>10</v>
      </c>
      <c r="D20" s="15">
        <f>IFERROR(VLOOKUP($B$2,'[1]Elèves 2017-2018'!$B$10:$JA$13,19,FALSE),0)</f>
        <v>16210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6"/>
    </row>
    <row r="21" spans="2:28" ht="20.25" customHeight="1" x14ac:dyDescent="0.2">
      <c r="C21" s="13" t="s">
        <v>11</v>
      </c>
      <c r="D21" s="17" t="str">
        <f>IFERROR(VLOOKUP($B$2,'[1]Elèves 2017-2018'!$B$10:$JA$13,24,FALSE),0)</f>
        <v>Cours de piano premier semestre 2016/2017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8"/>
    </row>
    <row r="22" spans="2:28" ht="20.25" customHeight="1" x14ac:dyDescent="0.2">
      <c r="C22" s="1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2:28" ht="33.75" customHeight="1" x14ac:dyDescent="0.2">
      <c r="B23" s="31" t="s">
        <v>21</v>
      </c>
      <c r="C23" s="20" t="s">
        <v>13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2"/>
    </row>
    <row r="24" spans="2:28" x14ac:dyDescent="0.2"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6" spans="2:28" ht="15.75" customHeight="1" x14ac:dyDescent="0.2">
      <c r="B26" s="34" t="s">
        <v>15</v>
      </c>
      <c r="C26" s="32" t="s">
        <v>22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3"/>
    </row>
    <row r="27" spans="2:28" ht="15.75" customHeight="1" x14ac:dyDescent="0.2">
      <c r="B27" s="34" t="s">
        <v>14</v>
      </c>
      <c r="C27" s="32" t="s">
        <v>16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3"/>
    </row>
    <row r="28" spans="2:28" ht="15.75" customHeight="1" x14ac:dyDescent="0.2">
      <c r="B28" s="34" t="s">
        <v>17</v>
      </c>
      <c r="C28" s="32" t="s">
        <v>18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3"/>
    </row>
    <row r="29" spans="2:28" ht="15.75" customHeight="1" x14ac:dyDescent="0.2">
      <c r="B29" s="34" t="s">
        <v>19</v>
      </c>
      <c r="C29" s="32" t="s">
        <v>20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3"/>
    </row>
  </sheetData>
  <mergeCells count="7">
    <mergeCell ref="D24:AB24"/>
    <mergeCell ref="D18:AB18"/>
    <mergeCell ref="D19:AB19"/>
    <mergeCell ref="D20:AB20"/>
    <mergeCell ref="D21:AB21"/>
    <mergeCell ref="D22:AB22"/>
    <mergeCell ref="C23:AB23"/>
  </mergeCells>
  <printOptions horizontalCentered="1"/>
  <pageMargins left="2.9527559055118111" right="0" top="2.4015748031496065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BV 1</vt:lpstr>
      <vt:lpstr>'BV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cp:lastPrinted>2017-03-01T16:20:38Z</cp:lastPrinted>
  <dcterms:created xsi:type="dcterms:W3CDTF">2017-02-06T09:55:22Z</dcterms:created>
  <dcterms:modified xsi:type="dcterms:W3CDTF">2017-03-04T10:18:42Z</dcterms:modified>
</cp:coreProperties>
</file>