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B\Desktop\"/>
    </mc:Choice>
  </mc:AlternateContent>
  <bookViews>
    <workbookView xWindow="720" yWindow="375" windowWidth="15600" windowHeight="9240" tabRatio="446"/>
  </bookViews>
  <sheets>
    <sheet name="UNICREDIT 2014" sheetId="24" r:id="rId1"/>
  </sheets>
  <externalReferences>
    <externalReference r:id="rId2"/>
  </externalReferences>
  <definedNames>
    <definedName name="_xlnm._FilterDatabase" localSheetId="0" hidden="1">'UNICREDIT 2014'!$C$8:$O$37</definedName>
    <definedName name="_xlnm.Print_Area" localSheetId="0">'UNICREDIT 2014'!$B$2:$K$38</definedName>
  </definedNames>
  <calcPr calcId="152511"/>
</workbook>
</file>

<file path=xl/calcChain.xml><?xml version="1.0" encoding="utf-8"?>
<calcChain xmlns="http://schemas.openxmlformats.org/spreadsheetml/2006/main">
  <c r="H30" i="24" l="1"/>
  <c r="H29" i="24"/>
  <c r="G23" i="24" l="1"/>
  <c r="H32" i="24"/>
  <c r="H31" i="24"/>
  <c r="H33" i="24" l="1"/>
  <c r="H35" i="24" l="1"/>
  <c r="G37" i="24" l="1"/>
  <c r="F37" i="24"/>
  <c r="J4" i="24"/>
  <c r="E37" i="24" l="1"/>
  <c r="G41" i="24" s="1"/>
  <c r="J10" i="24"/>
  <c r="J41" i="24"/>
  <c r="I13" i="24"/>
  <c r="I15" i="24"/>
  <c r="I16" i="24"/>
  <c r="I19" i="24"/>
  <c r="I18" i="24"/>
  <c r="I17" i="24"/>
  <c r="I14" i="24"/>
  <c r="I11" i="24"/>
  <c r="I12" i="24"/>
  <c r="I10" i="24"/>
  <c r="I20" i="24" l="1"/>
  <c r="I21" i="24"/>
  <c r="I22" i="24"/>
  <c r="I23" i="24"/>
  <c r="I24" i="24"/>
  <c r="H28" i="24" s="1"/>
  <c r="I25" i="24"/>
  <c r="I26" i="24"/>
  <c r="I27" i="24"/>
  <c r="H34" i="24" l="1"/>
  <c r="J11" i="24" l="1"/>
  <c r="J12" i="24" s="1"/>
  <c r="J13" i="24" s="1"/>
  <c r="J14" i="24" s="1"/>
  <c r="J15" i="24" s="1"/>
  <c r="J16" i="24" s="1"/>
  <c r="J17" i="24" s="1"/>
  <c r="J18" i="24" s="1"/>
  <c r="J19" i="24" s="1"/>
  <c r="J20" i="24" s="1"/>
  <c r="J21" i="24" s="1"/>
  <c r="J22" i="24" s="1"/>
  <c r="J23" i="24" s="1"/>
  <c r="J24" i="24" s="1"/>
  <c r="J25" i="24" s="1"/>
  <c r="J26" i="24" s="1"/>
  <c r="J27" i="24" s="1"/>
  <c r="J37" i="24" s="1"/>
</calcChain>
</file>

<file path=xl/sharedStrings.xml><?xml version="1.0" encoding="utf-8"?>
<sst xmlns="http://schemas.openxmlformats.org/spreadsheetml/2006/main" count="36" uniqueCount="35">
  <si>
    <t>Frais</t>
  </si>
  <si>
    <t>Date</t>
  </si>
  <si>
    <t>Débit</t>
  </si>
  <si>
    <t>Description</t>
  </si>
  <si>
    <t>Crédit</t>
  </si>
  <si>
    <t>N°</t>
  </si>
  <si>
    <t xml:space="preserve">Charges </t>
  </si>
  <si>
    <t>Frais tenue compte 1/2014</t>
  </si>
  <si>
    <t>ENEL électricité 16.03.2014 au 16.05.2014</t>
  </si>
  <si>
    <t>ENEL électricité 16.01.2014 au 16.03.2014</t>
  </si>
  <si>
    <t>Transfert sur Contoposta</t>
  </si>
  <si>
    <t>ENEL électricité 16.11.2013 au 16.01.2014</t>
  </si>
  <si>
    <t>IREN Eau 1.10.2013 au 31.03.2014</t>
  </si>
  <si>
    <t>Assurances RC &amp; Incendie 2014</t>
  </si>
  <si>
    <t>Crédits</t>
  </si>
  <si>
    <t>Débits</t>
  </si>
  <si>
    <t>Frais bancaires :</t>
  </si>
  <si>
    <t>Electricité :</t>
  </si>
  <si>
    <t>Eau :</t>
  </si>
  <si>
    <t>Taxes de paiements :</t>
  </si>
  <si>
    <t>Frais maison 2014 (ordres permanents) sauf gaz et Imu :</t>
  </si>
  <si>
    <t>€</t>
  </si>
  <si>
    <t>Tranfert à ContoPosta :</t>
  </si>
  <si>
    <t>Solde initial</t>
  </si>
  <si>
    <t>Solde final</t>
  </si>
  <si>
    <t>IREN Taxe déchets 1er semestre 2014</t>
  </si>
  <si>
    <t>Assurances :</t>
  </si>
  <si>
    <t>Taxe déchets :</t>
  </si>
  <si>
    <t>ENEL électricité 16.05.2014 au 16.07.2014</t>
  </si>
  <si>
    <t>Attente de facture</t>
  </si>
  <si>
    <t>ENEL électricité 16.07.2014 au 16.09.2014</t>
  </si>
  <si>
    <t>ENEL électricité 16.09.2014 au 16.11.2014</t>
  </si>
  <si>
    <r>
      <t xml:space="preserve">Frais annuels </t>
    </r>
    <r>
      <rPr>
        <b/>
        <sz val="8"/>
        <color rgb="FFFF0000"/>
        <rFont val="Arial"/>
        <family val="2"/>
      </rPr>
      <t>carte</t>
    </r>
    <r>
      <rPr>
        <sz val="8"/>
        <rFont val="Arial"/>
        <family val="2"/>
      </rPr>
      <t xml:space="preserve"> bancaire</t>
    </r>
  </si>
  <si>
    <r>
      <t xml:space="preserve">Frais </t>
    </r>
    <r>
      <rPr>
        <b/>
        <sz val="8"/>
        <color rgb="FFFF0000"/>
        <rFont val="Arial"/>
        <family val="2"/>
      </rPr>
      <t>tenue</t>
    </r>
    <r>
      <rPr>
        <sz val="8"/>
        <rFont val="Arial"/>
        <family val="2"/>
      </rPr>
      <t xml:space="preserve"> compte 2/2014</t>
    </r>
  </si>
  <si>
    <r>
      <t xml:space="preserve">Frais </t>
    </r>
    <r>
      <rPr>
        <b/>
        <sz val="8"/>
        <color rgb="FFFF0000"/>
        <rFont val="Arial"/>
        <family val="2"/>
      </rPr>
      <t>tenue</t>
    </r>
    <r>
      <rPr>
        <sz val="8"/>
        <rFont val="Arial"/>
        <family val="2"/>
      </rPr>
      <t xml:space="preserve"> compte 3/2014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</si>
</sst>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_ ;[Red]\-#,##0.00\ "/>
    <numFmt numFmtId="165" formatCode="d\ mmm\ yyyy"/>
    <numFmt numFmtId="166" formatCode="_ [$€-2]\ * #,##0.00_ ;_ [$€-2]\ * \-#,##0.00_ ;_ [$€-2]\ * &quot;-&quot;??_ "/>
    <numFmt numFmtId="171" formatCode="dddd"/>
    <numFmt numFmtId="172" formatCode="_ [$€-2]\ * #,##0.00_ ;_ [$€-2]\ * \-#,##0.00_ ;_ [$€-2]\ * &quot;-&quot;??_ ;_ @_ "/>
    <numFmt numFmtId="173" formatCode="[$€-410]\ #,##0.00"/>
    <numFmt numFmtId="174" formatCode="&quot;Solde&quot;\ dd/mm/yyyy"/>
  </numFmts>
  <fonts count="28" x14ac:knownFonts="1">
    <font>
      <sz val="10"/>
      <name val="Arial"/>
    </font>
    <font>
      <sz val="10"/>
      <name val="MS Sans Serif"/>
      <family val="2"/>
    </font>
    <font>
      <sz val="12"/>
      <name val="Times New Roman"/>
      <family val="1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8"/>
      <color indexed="55"/>
      <name val="Arial"/>
      <family val="2"/>
    </font>
    <font>
      <i/>
      <sz val="8"/>
      <color indexed="23"/>
      <name val="Arial"/>
      <family val="2"/>
    </font>
    <font>
      <sz val="11"/>
      <name val="Arial"/>
      <family val="2"/>
    </font>
    <font>
      <sz val="6.5"/>
      <name val="Arial"/>
      <family val="2"/>
    </font>
    <font>
      <sz val="7"/>
      <color indexed="10"/>
      <name val="Arial"/>
      <family val="2"/>
    </font>
    <font>
      <i/>
      <sz val="8"/>
      <name val="Arial"/>
      <family val="2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Arial"/>
      <family val="2"/>
    </font>
    <font>
      <sz val="10"/>
      <color theme="1"/>
      <name val="Arial"/>
      <family val="2"/>
    </font>
    <font>
      <sz val="18"/>
      <color rgb="FF0070C0"/>
      <name val="Times New Roman"/>
      <family val="1"/>
    </font>
    <font>
      <sz val="11"/>
      <color theme="0" tint="-0.34998626667073579"/>
      <name val="Palladius"/>
      <family val="1"/>
    </font>
    <font>
      <i/>
      <sz val="8"/>
      <color rgb="FFFF0000"/>
      <name val="Arial"/>
      <family val="2"/>
    </font>
    <font>
      <b/>
      <sz val="12"/>
      <name val="Times New Roman"/>
      <family val="1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i/>
      <sz val="11"/>
      <color theme="0"/>
      <name val="Calibri"/>
      <family val="2"/>
      <scheme val="minor"/>
    </font>
    <font>
      <b/>
      <sz val="24"/>
      <name val="Times New Roman"/>
      <family val="1"/>
    </font>
    <font>
      <b/>
      <sz val="6"/>
      <name val="Arial"/>
      <family val="2"/>
    </font>
    <font>
      <sz val="16"/>
      <name val="Arial"/>
      <family val="2"/>
    </font>
    <font>
      <b/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darkGray">
        <fgColor indexed="26"/>
      </patternFill>
    </fill>
    <fill>
      <patternFill patternType="gray125">
        <fgColor indexed="41"/>
        <bgColor indexed="9"/>
      </patternFill>
    </fill>
    <fill>
      <patternFill patternType="gray125">
        <fgColor indexed="9"/>
      </patternFill>
    </fill>
    <fill>
      <patternFill patternType="solid">
        <fgColor rgb="FFE8EEF4"/>
        <bgColor indexed="64"/>
      </patternFill>
    </fill>
    <fill>
      <gradientFill degree="270">
        <stop position="0">
          <color rgb="FF2C4D76"/>
        </stop>
        <stop position="1">
          <color auto="1"/>
        </stop>
      </gradientFill>
    </fill>
    <fill>
      <patternFill patternType="solid">
        <fgColor rgb="FFFFFFEB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0" fontId="15" fillId="0" borderId="0"/>
  </cellStyleXfs>
  <cellXfs count="121">
    <xf numFmtId="0" fontId="0" fillId="0" borderId="0" xfId="0"/>
    <xf numFmtId="0" fontId="2" fillId="0" borderId="0" xfId="1" applyNumberFormat="1" applyFont="1" applyFill="1" applyBorder="1" applyAlignment="1" applyProtection="1">
      <alignment horizontal="center" vertical="center"/>
    </xf>
    <xf numFmtId="4" fontId="2" fillId="0" borderId="0" xfId="1" applyNumberFormat="1" applyFont="1" applyFill="1" applyBorder="1" applyAlignment="1" applyProtection="1">
      <alignment horizontal="center" vertical="center"/>
    </xf>
    <xf numFmtId="0" fontId="12" fillId="0" borderId="0" xfId="1" applyNumberFormat="1" applyFont="1" applyFill="1" applyBorder="1" applyAlignment="1" applyProtection="1">
      <alignment horizontal="center" vertic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0" fontId="6" fillId="4" borderId="0" xfId="1" applyNumberFormat="1" applyFont="1" applyFill="1" applyBorder="1" applyAlignment="1" applyProtection="1">
      <alignment horizontal="center" vertical="center"/>
    </xf>
    <xf numFmtId="9" fontId="7" fillId="4" borderId="0" xfId="1" applyNumberFormat="1" applyFont="1" applyFill="1" applyBorder="1" applyAlignment="1" applyProtection="1">
      <alignment horizontal="center" vertical="center"/>
    </xf>
    <xf numFmtId="164" fontId="7" fillId="4" borderId="0" xfId="1" applyNumberFormat="1" applyFont="1" applyFill="1" applyBorder="1" applyAlignment="1" applyProtection="1">
      <alignment horizontal="center" vertical="center"/>
    </xf>
    <xf numFmtId="0" fontId="2" fillId="5" borderId="0" xfId="1" applyNumberFormat="1" applyFont="1" applyFill="1" applyBorder="1" applyAlignment="1" applyProtection="1">
      <alignment horizontal="center" vertical="center"/>
    </xf>
    <xf numFmtId="0" fontId="2" fillId="2" borderId="0" xfId="1" applyNumberFormat="1" applyFont="1" applyFill="1" applyBorder="1" applyAlignment="1" applyProtection="1">
      <alignment vertical="center"/>
    </xf>
    <xf numFmtId="0" fontId="2" fillId="2" borderId="0" xfId="1" applyNumberFormat="1" applyFont="1" applyFill="1" applyBorder="1" applyAlignment="1" applyProtection="1">
      <alignment horizontal="center" vertical="center"/>
    </xf>
    <xf numFmtId="171" fontId="17" fillId="0" borderId="0" xfId="1" applyNumberFormat="1" applyFont="1" applyFill="1" applyBorder="1" applyAlignment="1" applyProtection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/>
    </xf>
    <xf numFmtId="2" fontId="11" fillId="0" borderId="0" xfId="0" applyNumberFormat="1" applyFont="1" applyFill="1" applyBorder="1" applyAlignment="1">
      <alignment vertical="center"/>
    </xf>
    <xf numFmtId="0" fontId="19" fillId="0" borderId="0" xfId="1" applyNumberFormat="1" applyFont="1" applyFill="1" applyBorder="1" applyAlignment="1" applyProtection="1">
      <alignment horizontal="center" vertical="center"/>
    </xf>
    <xf numFmtId="165" fontId="9" fillId="0" borderId="0" xfId="1" applyNumberFormat="1" applyFont="1" applyFill="1" applyBorder="1" applyAlignment="1" applyProtection="1">
      <alignment vertical="center"/>
    </xf>
    <xf numFmtId="1" fontId="10" fillId="0" borderId="0" xfId="1" applyNumberFormat="1" applyFont="1" applyFill="1" applyBorder="1" applyAlignment="1" applyProtection="1">
      <alignment horizontal="center" vertical="center"/>
    </xf>
    <xf numFmtId="164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9" fontId="7" fillId="0" borderId="18" xfId="1" applyNumberFormat="1" applyFont="1" applyFill="1" applyBorder="1" applyAlignment="1" applyProtection="1">
      <alignment horizontal="center" vertical="center"/>
    </xf>
    <xf numFmtId="164" fontId="5" fillId="0" borderId="18" xfId="1" applyNumberFormat="1" applyFont="1" applyFill="1" applyBorder="1" applyAlignment="1" applyProtection="1">
      <alignment horizontal="right" vertical="center" indent="1"/>
    </xf>
    <xf numFmtId="164" fontId="8" fillId="3" borderId="18" xfId="1" applyNumberFormat="1" applyFont="1" applyFill="1" applyBorder="1" applyAlignment="1" applyProtection="1">
      <alignment horizontal="center" vertical="center"/>
    </xf>
    <xf numFmtId="9" fontId="7" fillId="4" borderId="19" xfId="1" applyNumberFormat="1" applyFont="1" applyFill="1" applyBorder="1" applyAlignment="1" applyProtection="1">
      <alignment horizontal="center" vertical="center"/>
    </xf>
    <xf numFmtId="164" fontId="18" fillId="0" borderId="0" xfId="1" applyNumberFormat="1" applyFont="1" applyFill="1" applyBorder="1" applyAlignment="1" applyProtection="1">
      <alignment horizontal="center" vertical="center"/>
    </xf>
    <xf numFmtId="164" fontId="2" fillId="2" borderId="0" xfId="1" applyNumberFormat="1" applyFont="1" applyFill="1" applyBorder="1" applyAlignment="1" applyProtection="1">
      <alignment horizontal="center" vertical="center"/>
    </xf>
    <xf numFmtId="164" fontId="2" fillId="5" borderId="0" xfId="1" applyNumberFormat="1" applyFont="1" applyFill="1" applyBorder="1" applyAlignment="1" applyProtection="1">
      <alignment horizontal="center" vertical="center"/>
    </xf>
    <xf numFmtId="164" fontId="5" fillId="0" borderId="0" xfId="1" applyNumberFormat="1" applyFont="1" applyFill="1" applyBorder="1" applyAlignment="1" applyProtection="1">
      <alignment horizontal="right" vertical="center"/>
    </xf>
    <xf numFmtId="173" fontId="14" fillId="0" borderId="0" xfId="1" applyNumberFormat="1" applyFont="1" applyFill="1" applyBorder="1" applyAlignment="1" applyProtection="1">
      <alignment horizontal="center" vertical="center"/>
    </xf>
    <xf numFmtId="9" fontId="11" fillId="4" borderId="18" xfId="1" applyNumberFormat="1" applyFont="1" applyFill="1" applyBorder="1" applyAlignment="1" applyProtection="1">
      <alignment horizontal="center" vertical="center"/>
    </xf>
    <xf numFmtId="164" fontId="4" fillId="0" borderId="18" xfId="1" applyNumberFormat="1" applyFont="1" applyFill="1" applyBorder="1" applyAlignment="1" applyProtection="1">
      <alignment horizontal="right" vertical="center" indent="2"/>
    </xf>
    <xf numFmtId="164" fontId="4" fillId="6" borderId="18" xfId="1" applyNumberFormat="1" applyFont="1" applyFill="1" applyBorder="1" applyAlignment="1" applyProtection="1">
      <alignment horizontal="right" vertical="center" indent="2"/>
    </xf>
    <xf numFmtId="9" fontId="11" fillId="3" borderId="18" xfId="1" applyNumberFormat="1" applyFont="1" applyFill="1" applyBorder="1" applyAlignment="1" applyProtection="1">
      <alignment horizontal="center" vertical="center"/>
    </xf>
    <xf numFmtId="0" fontId="23" fillId="7" borderId="0" xfId="0" applyFont="1" applyFill="1" applyBorder="1" applyAlignment="1" applyProtection="1">
      <alignment horizontal="center" vertical="center"/>
    </xf>
    <xf numFmtId="0" fontId="23" fillId="7" borderId="0" xfId="0" applyFont="1" applyFill="1" applyBorder="1" applyAlignment="1" applyProtection="1">
      <alignment horizontal="center" vertical="center" wrapText="1"/>
    </xf>
    <xf numFmtId="4" fontId="4" fillId="0" borderId="0" xfId="1" applyNumberFormat="1" applyFont="1" applyFill="1" applyBorder="1" applyAlignment="1" applyProtection="1">
      <alignment horizontal="center" vertical="center"/>
    </xf>
    <xf numFmtId="4" fontId="4" fillId="0" borderId="0" xfId="1" applyNumberFormat="1" applyFont="1" applyFill="1" applyBorder="1" applyAlignment="1" applyProtection="1">
      <alignment horizontal="right" vertical="center"/>
    </xf>
    <xf numFmtId="4" fontId="8" fillId="0" borderId="0" xfId="1" applyNumberFormat="1" applyFont="1" applyFill="1" applyBorder="1" applyAlignment="1" applyProtection="1">
      <alignment horizontal="center" vertical="center"/>
    </xf>
    <xf numFmtId="0" fontId="2" fillId="8" borderId="6" xfId="1" applyNumberFormat="1" applyFont="1" applyFill="1" applyBorder="1" applyAlignment="1" applyProtection="1">
      <alignment horizontal="center" vertical="center"/>
    </xf>
    <xf numFmtId="164" fontId="5" fillId="8" borderId="17" xfId="1" applyNumberFormat="1" applyFont="1" applyFill="1" applyBorder="1" applyAlignment="1" applyProtection="1">
      <alignment horizontal="center" vertical="center"/>
    </xf>
    <xf numFmtId="0" fontId="2" fillId="8" borderId="7" xfId="1" applyNumberFormat="1" applyFont="1" applyFill="1" applyBorder="1" applyAlignment="1" applyProtection="1">
      <alignment horizontal="center" vertical="center"/>
    </xf>
    <xf numFmtId="0" fontId="2" fillId="8" borderId="1" xfId="1" applyNumberFormat="1" applyFont="1" applyFill="1" applyBorder="1" applyAlignment="1" applyProtection="1">
      <alignment horizontal="center" vertical="center"/>
    </xf>
    <xf numFmtId="0" fontId="2" fillId="8" borderId="2" xfId="1" applyNumberFormat="1" applyFont="1" applyFill="1" applyBorder="1" applyAlignment="1" applyProtection="1">
      <alignment horizontal="center" vertical="center"/>
    </xf>
    <xf numFmtId="0" fontId="2" fillId="8" borderId="4" xfId="1" applyNumberFormat="1" applyFont="1" applyFill="1" applyBorder="1" applyAlignment="1" applyProtection="1">
      <alignment horizontal="center" vertical="center"/>
    </xf>
    <xf numFmtId="0" fontId="2" fillId="8" borderId="3" xfId="1" applyNumberFormat="1" applyFont="1" applyFill="1" applyBorder="1" applyAlignment="1" applyProtection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/>
    </xf>
    <xf numFmtId="14" fontId="4" fillId="0" borderId="0" xfId="2" applyNumberFormat="1" applyFont="1" applyFill="1" applyBorder="1" applyAlignment="1" applyProtection="1">
      <alignment horizontal="left" vertical="center"/>
    </xf>
    <xf numFmtId="4" fontId="4" fillId="0" borderId="8" xfId="2" applyNumberFormat="1" applyFont="1" applyFill="1" applyBorder="1" applyAlignment="1" applyProtection="1">
      <alignment horizontal="right" vertical="center" indent="1"/>
    </xf>
    <xf numFmtId="14" fontId="25" fillId="8" borderId="0" xfId="1" applyNumberFormat="1" applyFont="1" applyFill="1" applyBorder="1" applyAlignment="1" applyProtection="1">
      <alignment horizontal="center" vertical="center"/>
    </xf>
    <xf numFmtId="165" fontId="9" fillId="0" borderId="21" xfId="1" applyNumberFormat="1" applyFont="1" applyFill="1" applyBorder="1" applyAlignment="1" applyProtection="1">
      <alignment vertical="center"/>
    </xf>
    <xf numFmtId="1" fontId="10" fillId="0" borderId="21" xfId="1" applyNumberFormat="1" applyFont="1" applyFill="1" applyBorder="1" applyAlignment="1" applyProtection="1">
      <alignment horizontal="center" vertical="center"/>
    </xf>
    <xf numFmtId="14" fontId="4" fillId="0" borderId="21" xfId="2" applyNumberFormat="1" applyFont="1" applyFill="1" applyBorder="1" applyAlignment="1" applyProtection="1">
      <alignment horizontal="left" vertical="center"/>
    </xf>
    <xf numFmtId="4" fontId="4" fillId="0" borderId="22" xfId="2" applyNumberFormat="1" applyFont="1" applyFill="1" applyBorder="1" applyAlignment="1" applyProtection="1">
      <alignment horizontal="right" vertical="center" indent="1"/>
    </xf>
    <xf numFmtId="4" fontId="4" fillId="0" borderId="21" xfId="1" applyNumberFormat="1" applyFont="1" applyFill="1" applyBorder="1" applyAlignment="1" applyProtection="1">
      <alignment horizontal="right" vertical="center"/>
    </xf>
    <xf numFmtId="164" fontId="5" fillId="0" borderId="21" xfId="1" applyNumberFormat="1" applyFont="1" applyFill="1" applyBorder="1" applyAlignment="1" applyProtection="1">
      <alignment horizontal="right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164" fontId="8" fillId="0" borderId="0" xfId="1" applyNumberFormat="1" applyFont="1" applyFill="1" applyBorder="1" applyAlignment="1" applyProtection="1">
      <alignment horizontal="center" vertical="center"/>
    </xf>
    <xf numFmtId="165" fontId="26" fillId="0" borderId="25" xfId="1" applyNumberFormat="1" applyFont="1" applyFill="1" applyBorder="1" applyAlignment="1" applyProtection="1">
      <alignment vertical="center"/>
    </xf>
    <xf numFmtId="4" fontId="4" fillId="0" borderId="25" xfId="1" applyNumberFormat="1" applyFont="1" applyFill="1" applyBorder="1" applyAlignment="1" applyProtection="1">
      <alignment horizontal="right" vertical="center"/>
    </xf>
    <xf numFmtId="165" fontId="26" fillId="0" borderId="0" xfId="1" applyNumberFormat="1" applyFont="1" applyFill="1" applyBorder="1" applyAlignment="1" applyProtection="1">
      <alignment vertical="center"/>
    </xf>
    <xf numFmtId="4" fontId="4" fillId="0" borderId="25" xfId="1" applyNumberFormat="1" applyFont="1" applyFill="1" applyBorder="1" applyAlignment="1" applyProtection="1">
      <alignment horizontal="center" vertical="center"/>
    </xf>
    <xf numFmtId="4" fontId="22" fillId="0" borderId="16" xfId="1" applyNumberFormat="1" applyFont="1" applyFill="1" applyBorder="1" applyAlignment="1" applyProtection="1">
      <alignment horizontal="right" vertical="center"/>
    </xf>
    <xf numFmtId="165" fontId="26" fillId="0" borderId="21" xfId="1" applyNumberFormat="1" applyFont="1" applyFill="1" applyBorder="1" applyAlignment="1" applyProtection="1">
      <alignment vertical="center"/>
    </xf>
    <xf numFmtId="165" fontId="26" fillId="0" borderId="16" xfId="1" applyNumberFormat="1" applyFont="1" applyFill="1" applyBorder="1" applyAlignment="1" applyProtection="1">
      <alignment vertical="center"/>
    </xf>
    <xf numFmtId="4" fontId="4" fillId="0" borderId="16" xfId="1" applyNumberFormat="1" applyFont="1" applyFill="1" applyBorder="1" applyAlignment="1" applyProtection="1">
      <alignment horizontal="right" vertical="center"/>
    </xf>
    <xf numFmtId="0" fontId="2" fillId="2" borderId="17" xfId="1" applyNumberFormat="1" applyFont="1" applyFill="1" applyBorder="1" applyAlignment="1" applyProtection="1">
      <alignment horizontal="center" vertical="center"/>
    </xf>
    <xf numFmtId="165" fontId="9" fillId="0" borderId="17" xfId="1" applyNumberFormat="1" applyFont="1" applyFill="1" applyBorder="1" applyAlignment="1" applyProtection="1">
      <alignment vertical="center"/>
    </xf>
    <xf numFmtId="1" fontId="10" fillId="0" borderId="17" xfId="1" applyNumberFormat="1" applyFont="1" applyFill="1" applyBorder="1" applyAlignment="1" applyProtection="1">
      <alignment horizontal="center" vertical="center"/>
    </xf>
    <xf numFmtId="14" fontId="4" fillId="2" borderId="17" xfId="2" applyNumberFormat="1" applyFont="1" applyFill="1" applyBorder="1" applyAlignment="1" applyProtection="1">
      <alignment horizontal="left" vertical="center" indent="1"/>
    </xf>
    <xf numFmtId="4" fontId="14" fillId="2" borderId="17" xfId="2" applyNumberFormat="1" applyFont="1" applyFill="1" applyBorder="1" applyAlignment="1" applyProtection="1">
      <alignment horizontal="center" vertical="center"/>
    </xf>
    <xf numFmtId="164" fontId="4" fillId="0" borderId="17" xfId="1" applyNumberFormat="1" applyFont="1" applyFill="1" applyBorder="1" applyAlignment="1" applyProtection="1">
      <alignment horizontal="right" vertical="center" indent="1"/>
    </xf>
    <xf numFmtId="172" fontId="20" fillId="0" borderId="17" xfId="1" applyNumberFormat="1" applyFont="1" applyFill="1" applyBorder="1" applyAlignment="1" applyProtection="1">
      <alignment horizontal="right" vertical="center" indent="1"/>
    </xf>
    <xf numFmtId="0" fontId="2" fillId="0" borderId="17" xfId="1" applyNumberFormat="1" applyFont="1" applyFill="1" applyBorder="1" applyAlignment="1" applyProtection="1">
      <alignment horizontal="center" vertical="center"/>
    </xf>
    <xf numFmtId="0" fontId="6" fillId="0" borderId="8" xfId="1" applyNumberFormat="1" applyFont="1" applyFill="1" applyBorder="1" applyAlignment="1" applyProtection="1">
      <alignment horizontal="center" vertical="center"/>
    </xf>
    <xf numFmtId="0" fontId="19" fillId="0" borderId="14" xfId="1" applyNumberFormat="1" applyFont="1" applyFill="1" applyBorder="1" applyAlignment="1" applyProtection="1">
      <alignment horizontal="center" vertical="center"/>
    </xf>
    <xf numFmtId="164" fontId="5" fillId="0" borderId="14" xfId="1" applyNumberFormat="1" applyFont="1" applyFill="1" applyBorder="1" applyAlignment="1" applyProtection="1">
      <alignment horizontal="right" vertical="center"/>
    </xf>
    <xf numFmtId="0" fontId="2" fillId="2" borderId="9" xfId="1" applyNumberFormat="1" applyFont="1" applyFill="1" applyBorder="1" applyAlignment="1" applyProtection="1">
      <alignment horizontal="center" vertical="center"/>
    </xf>
    <xf numFmtId="165" fontId="9" fillId="0" borderId="13" xfId="1" applyNumberFormat="1" applyFont="1" applyFill="1" applyBorder="1" applyAlignment="1" applyProtection="1">
      <alignment vertical="center"/>
    </xf>
    <xf numFmtId="1" fontId="10" fillId="0" borderId="13" xfId="1" applyNumberFormat="1" applyFont="1" applyFill="1" applyBorder="1" applyAlignment="1" applyProtection="1">
      <alignment horizontal="center" vertical="center"/>
    </xf>
    <xf numFmtId="14" fontId="4" fillId="2" borderId="13" xfId="2" applyNumberFormat="1" applyFont="1" applyFill="1" applyBorder="1" applyAlignment="1" applyProtection="1">
      <alignment horizontal="left" vertical="center" indent="1"/>
    </xf>
    <xf numFmtId="4" fontId="14" fillId="2" borderId="13" xfId="2" applyNumberFormat="1" applyFont="1" applyFill="1" applyBorder="1" applyAlignment="1" applyProtection="1">
      <alignment horizontal="center" vertical="center"/>
    </xf>
    <xf numFmtId="164" fontId="4" fillId="0" borderId="13" xfId="1" applyNumberFormat="1" applyFont="1" applyFill="1" applyBorder="1" applyAlignment="1" applyProtection="1">
      <alignment horizontal="right" vertical="center" indent="1"/>
    </xf>
    <xf numFmtId="172" fontId="20" fillId="0" borderId="13" xfId="1" applyNumberFormat="1" applyFont="1" applyFill="1" applyBorder="1" applyAlignment="1" applyProtection="1">
      <alignment horizontal="right" vertical="center" indent="1"/>
    </xf>
    <xf numFmtId="0" fontId="2" fillId="0" borderId="10" xfId="1" applyNumberFormat="1" applyFont="1" applyFill="1" applyBorder="1" applyAlignment="1" applyProtection="1">
      <alignment horizontal="center" vertical="center"/>
    </xf>
    <xf numFmtId="0" fontId="19" fillId="2" borderId="14" xfId="1" applyNumberFormat="1" applyFont="1" applyFill="1" applyBorder="1" applyAlignment="1" applyProtection="1">
      <alignment horizontal="center" vertical="center"/>
    </xf>
    <xf numFmtId="0" fontId="19" fillId="0" borderId="15" xfId="1" applyNumberFormat="1" applyFont="1" applyFill="1" applyBorder="1" applyAlignment="1" applyProtection="1">
      <alignment horizontal="center" vertical="center"/>
    </xf>
    <xf numFmtId="0" fontId="2" fillId="2" borderId="14" xfId="1" applyNumberFormat="1" applyFont="1" applyFill="1" applyBorder="1" applyAlignment="1" applyProtection="1">
      <alignment horizontal="center" vertical="center"/>
    </xf>
    <xf numFmtId="0" fontId="2" fillId="0" borderId="15" xfId="1" applyNumberFormat="1" applyFont="1" applyFill="1" applyBorder="1" applyAlignment="1" applyProtection="1">
      <alignment horizontal="center" vertical="center"/>
    </xf>
    <xf numFmtId="0" fontId="2" fillId="2" borderId="23" xfId="1" applyNumberFormat="1" applyFont="1" applyFill="1" applyBorder="1" applyAlignment="1" applyProtection="1">
      <alignment horizontal="center" vertical="center"/>
    </xf>
    <xf numFmtId="0" fontId="2" fillId="0" borderId="24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0" fontId="2" fillId="0" borderId="12" xfId="1" applyNumberFormat="1" applyFont="1" applyFill="1" applyBorder="1" applyAlignment="1" applyProtection="1">
      <alignment horizontal="center" vertical="center"/>
    </xf>
    <xf numFmtId="0" fontId="6" fillId="4" borderId="16" xfId="1" applyNumberFormat="1" applyFont="1" applyFill="1" applyBorder="1" applyAlignment="1" applyProtection="1">
      <alignment horizontal="center" vertical="center"/>
    </xf>
    <xf numFmtId="9" fontId="7" fillId="4" borderId="16" xfId="1" applyNumberFormat="1" applyFont="1" applyFill="1" applyBorder="1" applyAlignment="1" applyProtection="1">
      <alignment horizontal="center" vertical="center"/>
    </xf>
    <xf numFmtId="164" fontId="7" fillId="4" borderId="16" xfId="1" applyNumberFormat="1" applyFont="1" applyFill="1" applyBorder="1" applyAlignment="1" applyProtection="1">
      <alignment horizontal="center" vertical="center"/>
    </xf>
    <xf numFmtId="4" fontId="4" fillId="0" borderId="14" xfId="1" applyNumberFormat="1" applyFont="1" applyFill="1" applyBorder="1" applyAlignment="1" applyProtection="1">
      <alignment horizontal="right" vertical="center" indent="1"/>
    </xf>
    <xf numFmtId="4" fontId="4" fillId="0" borderId="0" xfId="1" applyNumberFormat="1" applyFont="1" applyFill="1" applyBorder="1" applyAlignment="1" applyProtection="1">
      <alignment horizontal="right" vertical="center" indent="1"/>
    </xf>
    <xf numFmtId="4" fontId="4" fillId="0" borderId="15" xfId="1" applyNumberFormat="1" applyFont="1" applyFill="1" applyBorder="1" applyAlignment="1" applyProtection="1">
      <alignment horizontal="right" vertical="center" indent="1"/>
    </xf>
    <xf numFmtId="4" fontId="4" fillId="0" borderId="23" xfId="1" applyNumberFormat="1" applyFont="1" applyFill="1" applyBorder="1" applyAlignment="1" applyProtection="1">
      <alignment horizontal="right" vertical="center" indent="1"/>
    </xf>
    <xf numFmtId="4" fontId="4" fillId="0" borderId="21" xfId="1" applyNumberFormat="1" applyFont="1" applyFill="1" applyBorder="1" applyAlignment="1" applyProtection="1">
      <alignment horizontal="right" vertical="center" indent="1"/>
    </xf>
    <xf numFmtId="4" fontId="4" fillId="0" borderId="24" xfId="1" applyNumberFormat="1" applyFont="1" applyFill="1" applyBorder="1" applyAlignment="1" applyProtection="1">
      <alignment horizontal="right" vertical="center" indent="1"/>
    </xf>
    <xf numFmtId="174" fontId="11" fillId="0" borderId="0" xfId="1" applyNumberFormat="1" applyFont="1" applyFill="1" applyBorder="1" applyAlignment="1" applyProtection="1">
      <alignment horizontal="center" vertical="center"/>
    </xf>
    <xf numFmtId="164" fontId="16" fillId="0" borderId="0" xfId="1" applyNumberFormat="1" applyFont="1" applyFill="1" applyBorder="1" applyAlignment="1" applyProtection="1">
      <alignment horizontal="center" vertical="center"/>
    </xf>
    <xf numFmtId="0" fontId="16" fillId="0" borderId="0" xfId="1" applyNumberFormat="1" applyFont="1" applyFill="1" applyBorder="1" applyAlignment="1" applyProtection="1">
      <alignment horizontal="center" vertical="center"/>
    </xf>
    <xf numFmtId="164" fontId="13" fillId="0" borderId="0" xfId="1" applyNumberFormat="1" applyFont="1" applyFill="1" applyBorder="1" applyAlignment="1" applyProtection="1">
      <alignment horizontal="center" vertical="center"/>
    </xf>
    <xf numFmtId="0" fontId="13" fillId="0" borderId="0" xfId="1" applyNumberFormat="1" applyFont="1" applyFill="1" applyBorder="1" applyAlignment="1" applyProtection="1">
      <alignment horizontal="center" vertical="center"/>
    </xf>
    <xf numFmtId="164" fontId="2" fillId="5" borderId="0" xfId="1" applyNumberFormat="1" applyFont="1" applyFill="1" applyBorder="1" applyAlignment="1" applyProtection="1">
      <alignment horizontal="center" vertical="center"/>
    </xf>
    <xf numFmtId="0" fontId="2" fillId="5" borderId="0" xfId="1" applyNumberFormat="1" applyFont="1" applyFill="1" applyBorder="1" applyAlignment="1" applyProtection="1">
      <alignment horizontal="center" vertical="center"/>
    </xf>
    <xf numFmtId="172" fontId="20" fillId="8" borderId="0" xfId="1" applyNumberFormat="1" applyFont="1" applyFill="1" applyBorder="1" applyAlignment="1" applyProtection="1">
      <alignment horizontal="center" vertical="center"/>
    </xf>
    <xf numFmtId="172" fontId="20" fillId="8" borderId="5" xfId="1" applyNumberFormat="1" applyFont="1" applyFill="1" applyBorder="1" applyAlignment="1" applyProtection="1">
      <alignment horizontal="center" vertical="center"/>
    </xf>
    <xf numFmtId="0" fontId="3" fillId="8" borderId="17" xfId="1" applyNumberFormat="1" applyFont="1" applyFill="1" applyBorder="1" applyAlignment="1" applyProtection="1">
      <alignment vertical="center"/>
    </xf>
    <xf numFmtId="10" fontId="7" fillId="3" borderId="20" xfId="1" applyNumberFormat="1" applyFont="1" applyFill="1" applyBorder="1" applyAlignment="1" applyProtection="1">
      <alignment horizontal="center" vertical="center"/>
    </xf>
    <xf numFmtId="10" fontId="7" fillId="3" borderId="18" xfId="1" applyNumberFormat="1" applyFont="1" applyFill="1" applyBorder="1" applyAlignment="1" applyProtection="1">
      <alignment horizontal="center" vertical="center"/>
    </xf>
    <xf numFmtId="4" fontId="4" fillId="0" borderId="0" xfId="2" applyNumberFormat="1" applyFont="1" applyFill="1" applyBorder="1" applyAlignment="1" applyProtection="1">
      <alignment horizontal="right" vertical="center"/>
    </xf>
    <xf numFmtId="165" fontId="4" fillId="0" borderId="21" xfId="1" applyNumberFormat="1" applyFont="1" applyFill="1" applyBorder="1" applyAlignment="1" applyProtection="1">
      <alignment horizontal="right" vertical="center"/>
    </xf>
    <xf numFmtId="4" fontId="4" fillId="0" borderId="16" xfId="2" applyNumberFormat="1" applyFont="1" applyFill="1" applyBorder="1" applyAlignment="1" applyProtection="1">
      <alignment horizontal="right" vertical="center"/>
    </xf>
    <xf numFmtId="0" fontId="24" fillId="0" borderId="2" xfId="1" applyNumberFormat="1" applyFont="1" applyFill="1" applyBorder="1" applyAlignment="1" applyProtection="1">
      <alignment horizontal="center" vertical="center"/>
    </xf>
    <xf numFmtId="0" fontId="21" fillId="8" borderId="0" xfId="1" applyNumberFormat="1" applyFont="1" applyFill="1" applyBorder="1" applyAlignment="1" applyProtection="1">
      <alignment horizontal="left" vertical="center"/>
    </xf>
    <xf numFmtId="0" fontId="21" fillId="8" borderId="5" xfId="1" applyNumberFormat="1" applyFont="1" applyFill="1" applyBorder="1" applyAlignment="1" applyProtection="1">
      <alignment horizontal="left" vertical="center"/>
    </xf>
    <xf numFmtId="0" fontId="4" fillId="8" borderId="0" xfId="1" applyNumberFormat="1" applyFont="1" applyFill="1" applyBorder="1" applyAlignment="1" applyProtection="1">
      <alignment horizontal="left" vertical="center"/>
    </xf>
    <xf numFmtId="165" fontId="4" fillId="0" borderId="25" xfId="1" applyNumberFormat="1" applyFont="1" applyFill="1" applyBorder="1" applyAlignment="1" applyProtection="1">
      <alignment horizontal="right" vertical="center"/>
    </xf>
    <xf numFmtId="4" fontId="4" fillId="0" borderId="26" xfId="1" applyNumberFormat="1" applyFont="1" applyFill="1" applyBorder="1" applyAlignment="1" applyProtection="1">
      <alignment horizontal="right" vertical="center"/>
    </xf>
  </cellXfs>
  <cellStyles count="5">
    <cellStyle name="Euro" xfId="3"/>
    <cellStyle name="Normal" xfId="0" builtinId="0"/>
    <cellStyle name="Normal 2" xfId="4"/>
    <cellStyle name="Normal_Livre de caisse 2000" xfId="2"/>
    <cellStyle name="Normal_Livre de caisse 2002" xfId="1"/>
  </cellStyles>
  <dxfs count="2">
    <dxf>
      <fill>
        <patternFill>
          <bgColor theme="0" tint="-4.9989318521683403E-2"/>
        </patternFill>
      </fill>
    </dxf>
    <dxf>
      <fill>
        <patternFill>
          <bgColor rgb="FFE8EEF4"/>
        </patternFill>
      </fill>
    </dxf>
  </dxfs>
  <tableStyles count="0" defaultTableStyle="TableStyleMedium9" defaultPivotStyle="PivotStyleLight16"/>
  <colors>
    <mruColors>
      <color rgb="FFE8EEF4"/>
      <color rgb="FFFFFFEB"/>
      <color rgb="FFFFFFC5"/>
      <color rgb="FF2C4D76"/>
      <color rgb="FFF4F7FA"/>
      <color rgb="FFFFEDB3"/>
      <color rgb="FFA0A2FE"/>
      <color rgb="FF080EFC"/>
      <color rgb="FFF0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ave%20BPA%2023.3.06\BPA\Courrier%20priv&#233;\CASA%20POLDO\Unicredit%20UC\UNICREDIT%202013\UniCredit%202013%20-%20Mouvements%20du%20compte%20P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CREDIT 2013"/>
      <sheetName val="Compter Caisse"/>
    </sheetNames>
    <sheetDataSet>
      <sheetData sheetId="0">
        <row r="36">
          <cell r="J36">
            <v>3906.0499999999997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7"/>
  <sheetViews>
    <sheetView showGridLines="0" tabSelected="1" topLeftCell="C13" zoomScale="130" zoomScaleNormal="130" workbookViewId="0">
      <selection activeCell="S21" sqref="S21"/>
    </sheetView>
  </sheetViews>
  <sheetFormatPr baseColWidth="10" defaultColWidth="10" defaultRowHeight="15.75" x14ac:dyDescent="0.2"/>
  <cols>
    <col min="1" max="1" width="10.85546875" style="1" bestFit="1" customWidth="1"/>
    <col min="2" max="2" width="0.85546875" style="1" customWidth="1"/>
    <col min="3" max="3" width="9" style="1" customWidth="1"/>
    <col min="4" max="4" width="4" style="1" customWidth="1"/>
    <col min="5" max="5" width="31" style="1" bestFit="1" customWidth="1"/>
    <col min="6" max="6" width="7" style="1" customWidth="1"/>
    <col min="7" max="7" width="9.85546875" style="1" customWidth="1"/>
    <col min="8" max="8" width="7.140625" style="1" bestFit="1" customWidth="1"/>
    <col min="9" max="9" width="9.140625" style="1" bestFit="1" customWidth="1"/>
    <col min="10" max="10" width="12.7109375" style="1" customWidth="1"/>
    <col min="11" max="11" width="0.85546875" style="1" customWidth="1"/>
    <col min="12" max="12" width="7.7109375" customWidth="1"/>
    <col min="13" max="13" width="11.7109375" style="1" bestFit="1" customWidth="1"/>
    <col min="14" max="14" width="10.42578125" style="1" customWidth="1"/>
    <col min="15" max="15" width="9.42578125" style="1" bestFit="1" customWidth="1"/>
    <col min="16" max="16384" width="10" style="1"/>
  </cols>
  <sheetData>
    <row r="2" spans="1:17" ht="5.0999999999999996" customHeight="1" x14ac:dyDescent="0.2">
      <c r="A2" s="115">
        <v>2014</v>
      </c>
      <c r="B2" s="37"/>
      <c r="C2" s="109"/>
      <c r="D2" s="109"/>
      <c r="E2" s="109"/>
      <c r="F2" s="109"/>
      <c r="G2" s="109"/>
      <c r="H2" s="109"/>
      <c r="I2" s="109"/>
      <c r="J2" s="38"/>
      <c r="K2" s="39"/>
      <c r="M2" s="17"/>
    </row>
    <row r="3" spans="1:17" ht="9" customHeight="1" x14ac:dyDescent="0.2">
      <c r="A3" s="115"/>
      <c r="B3" s="40"/>
      <c r="C3" s="118"/>
      <c r="D3" s="118"/>
      <c r="E3" s="118"/>
      <c r="F3" s="118"/>
      <c r="G3" s="118"/>
      <c r="H3" s="118"/>
      <c r="I3" s="118"/>
      <c r="J3" s="47">
        <v>41640</v>
      </c>
      <c r="K3" s="41"/>
      <c r="M3" s="110">
        <v>1.22</v>
      </c>
    </row>
    <row r="4" spans="1:17" x14ac:dyDescent="0.2">
      <c r="A4" s="115"/>
      <c r="B4" s="40"/>
      <c r="C4" s="116"/>
      <c r="D4" s="116"/>
      <c r="E4" s="116"/>
      <c r="F4" s="116"/>
      <c r="G4" s="116"/>
      <c r="H4" s="116"/>
      <c r="I4" s="116"/>
      <c r="J4" s="107">
        <f>'[1]UNICREDIT 2013'!J36</f>
        <v>3906.0499999999997</v>
      </c>
      <c r="K4" s="41"/>
      <c r="M4" s="111"/>
    </row>
    <row r="5" spans="1:17" ht="15" customHeight="1" x14ac:dyDescent="0.2">
      <c r="A5" s="115"/>
      <c r="B5" s="42"/>
      <c r="C5" s="117"/>
      <c r="D5" s="117"/>
      <c r="E5" s="117"/>
      <c r="F5" s="117"/>
      <c r="G5" s="117"/>
      <c r="H5" s="117"/>
      <c r="I5" s="117"/>
      <c r="J5" s="108"/>
      <c r="K5" s="43"/>
      <c r="M5" s="20"/>
    </row>
    <row r="6" spans="1:17" ht="15" customHeight="1" x14ac:dyDescent="0.2">
      <c r="B6" s="64"/>
      <c r="C6" s="65"/>
      <c r="D6" s="66"/>
      <c r="E6" s="67"/>
      <c r="F6" s="68"/>
      <c r="G6" s="69"/>
      <c r="H6" s="69"/>
      <c r="I6" s="69"/>
      <c r="J6" s="70"/>
      <c r="K6" s="71"/>
      <c r="M6" s="20"/>
    </row>
    <row r="7" spans="1:17" ht="4.5" customHeight="1" x14ac:dyDescent="0.2">
      <c r="B7" s="75"/>
      <c r="C7" s="76"/>
      <c r="D7" s="77"/>
      <c r="E7" s="78"/>
      <c r="F7" s="79"/>
      <c r="G7" s="80"/>
      <c r="H7" s="80"/>
      <c r="I7" s="80"/>
      <c r="J7" s="81"/>
      <c r="K7" s="82"/>
      <c r="M7" s="20"/>
    </row>
    <row r="8" spans="1:17" s="14" customFormat="1" ht="15.75" customHeight="1" x14ac:dyDescent="0.2">
      <c r="B8" s="83"/>
      <c r="C8" s="32" t="s">
        <v>1</v>
      </c>
      <c r="D8" s="32" t="s">
        <v>5</v>
      </c>
      <c r="E8" s="32" t="s">
        <v>3</v>
      </c>
      <c r="F8" s="32" t="s">
        <v>4</v>
      </c>
      <c r="G8" s="32" t="s">
        <v>2</v>
      </c>
      <c r="H8" s="33" t="s">
        <v>0</v>
      </c>
      <c r="I8" s="32" t="s">
        <v>6</v>
      </c>
      <c r="J8" s="32" t="s">
        <v>21</v>
      </c>
      <c r="K8" s="84"/>
      <c r="M8" s="31"/>
    </row>
    <row r="9" spans="1:17" s="14" customFormat="1" ht="6.75" customHeight="1" x14ac:dyDescent="0.2">
      <c r="B9" s="73"/>
      <c r="C9" s="18"/>
      <c r="D9" s="18"/>
      <c r="E9" s="18"/>
      <c r="F9" s="72"/>
      <c r="G9" s="23"/>
      <c r="H9" s="23"/>
      <c r="I9" s="23"/>
      <c r="J9" s="73"/>
      <c r="K9" s="84"/>
      <c r="M9" s="19"/>
    </row>
    <row r="10" spans="1:17" ht="18.75" customHeight="1" x14ac:dyDescent="0.2">
      <c r="B10" s="85"/>
      <c r="C10" s="15">
        <v>41688</v>
      </c>
      <c r="D10" s="16">
        <v>43</v>
      </c>
      <c r="E10" s="45" t="s">
        <v>11</v>
      </c>
      <c r="F10" s="46"/>
      <c r="G10" s="94">
        <v>-12.9</v>
      </c>
      <c r="H10" s="95"/>
      <c r="I10" s="96">
        <f t="shared" ref="I10:I19" si="0">G10-H10</f>
        <v>-12.9</v>
      </c>
      <c r="J10" s="74">
        <f>J4+F10+G10</f>
        <v>3893.1499999999996</v>
      </c>
      <c r="K10" s="86"/>
      <c r="L10" s="1"/>
      <c r="M10" s="29"/>
      <c r="N10" s="12"/>
      <c r="O10" s="11"/>
      <c r="P10" s="101"/>
      <c r="Q10" s="102"/>
    </row>
    <row r="11" spans="1:17" ht="18.75" customHeight="1" x14ac:dyDescent="0.2">
      <c r="B11" s="85"/>
      <c r="C11" s="15">
        <v>41719</v>
      </c>
      <c r="D11" s="16">
        <v>45</v>
      </c>
      <c r="E11" s="45" t="s">
        <v>9</v>
      </c>
      <c r="F11" s="46"/>
      <c r="G11" s="94">
        <v>0</v>
      </c>
      <c r="H11" s="95"/>
      <c r="I11" s="96">
        <f t="shared" si="0"/>
        <v>0</v>
      </c>
      <c r="J11" s="26">
        <f t="shared" ref="J11:J17" si="1">J10+F11+G11</f>
        <v>3893.1499999999996</v>
      </c>
      <c r="K11" s="86"/>
      <c r="L11" s="1"/>
      <c r="M11" s="30"/>
      <c r="O11" s="11"/>
    </row>
    <row r="12" spans="1:17" ht="18.75" customHeight="1" x14ac:dyDescent="0.2">
      <c r="B12" s="85"/>
      <c r="C12" s="15">
        <v>41729</v>
      </c>
      <c r="D12" s="16">
        <v>44</v>
      </c>
      <c r="E12" s="45" t="s">
        <v>7</v>
      </c>
      <c r="F12" s="46"/>
      <c r="G12" s="94">
        <v>-12.55</v>
      </c>
      <c r="H12" s="95"/>
      <c r="I12" s="96">
        <f t="shared" si="0"/>
        <v>-12.55</v>
      </c>
      <c r="J12" s="26">
        <f t="shared" si="1"/>
        <v>3880.5999999999995</v>
      </c>
      <c r="K12" s="86"/>
      <c r="L12" s="1"/>
      <c r="M12" s="29"/>
      <c r="N12" s="13"/>
      <c r="O12" s="11"/>
    </row>
    <row r="13" spans="1:17" ht="18.75" customHeight="1" x14ac:dyDescent="0.2">
      <c r="B13" s="85"/>
      <c r="C13" s="15">
        <v>41752</v>
      </c>
      <c r="D13" s="16">
        <v>45</v>
      </c>
      <c r="E13" s="45" t="s">
        <v>10</v>
      </c>
      <c r="F13" s="46"/>
      <c r="G13" s="94">
        <v>-3304.69</v>
      </c>
      <c r="H13" s="95">
        <v>-4.6900000000000004</v>
      </c>
      <c r="I13" s="96">
        <f t="shared" si="0"/>
        <v>-3300</v>
      </c>
      <c r="J13" s="26">
        <f t="shared" si="1"/>
        <v>575.9099999999994</v>
      </c>
      <c r="K13" s="86"/>
      <c r="L13" s="1"/>
      <c r="M13" s="30"/>
      <c r="O13" s="11"/>
    </row>
    <row r="14" spans="1:17" ht="18.75" customHeight="1" x14ac:dyDescent="0.2">
      <c r="B14" s="85"/>
      <c r="C14" s="15">
        <v>41767</v>
      </c>
      <c r="D14" s="16"/>
      <c r="E14" s="45" t="s">
        <v>13</v>
      </c>
      <c r="F14" s="46"/>
      <c r="G14" s="94">
        <v>-80.84</v>
      </c>
      <c r="H14" s="95"/>
      <c r="I14" s="96">
        <f t="shared" si="0"/>
        <v>-80.84</v>
      </c>
      <c r="J14" s="26">
        <f t="shared" si="1"/>
        <v>495.06999999999937</v>
      </c>
      <c r="K14" s="86"/>
      <c r="L14" s="1"/>
      <c r="M14" s="29"/>
      <c r="O14" s="11"/>
    </row>
    <row r="15" spans="1:17" ht="18.75" customHeight="1" x14ac:dyDescent="0.2">
      <c r="B15" s="85"/>
      <c r="C15" s="15">
        <v>41773</v>
      </c>
      <c r="D15" s="16">
        <v>48</v>
      </c>
      <c r="E15" s="45" t="s">
        <v>12</v>
      </c>
      <c r="F15" s="46"/>
      <c r="G15" s="94">
        <v>-24.05</v>
      </c>
      <c r="H15" s="95"/>
      <c r="I15" s="96">
        <f t="shared" si="0"/>
        <v>-24.05</v>
      </c>
      <c r="J15" s="26">
        <f t="shared" si="1"/>
        <v>471.01999999999936</v>
      </c>
      <c r="K15" s="86"/>
      <c r="L15" s="1"/>
      <c r="M15" s="30"/>
      <c r="O15" s="11"/>
    </row>
    <row r="16" spans="1:17" ht="18.75" customHeight="1" x14ac:dyDescent="0.2">
      <c r="B16" s="85"/>
      <c r="C16" s="15">
        <v>41800</v>
      </c>
      <c r="D16" s="16">
        <v>49</v>
      </c>
      <c r="E16" s="45" t="s">
        <v>8</v>
      </c>
      <c r="F16" s="46"/>
      <c r="G16" s="94">
        <v>-22.87</v>
      </c>
      <c r="H16" s="95"/>
      <c r="I16" s="96">
        <f t="shared" si="0"/>
        <v>-22.87</v>
      </c>
      <c r="J16" s="26">
        <f t="shared" si="1"/>
        <v>448.14999999999935</v>
      </c>
      <c r="K16" s="86"/>
      <c r="L16" s="1"/>
      <c r="M16" s="29"/>
      <c r="O16" s="11"/>
    </row>
    <row r="17" spans="2:19" ht="18.75" customHeight="1" x14ac:dyDescent="0.2">
      <c r="B17" s="85"/>
      <c r="C17" s="15">
        <v>41820</v>
      </c>
      <c r="D17" s="16">
        <v>50</v>
      </c>
      <c r="E17" s="45" t="s">
        <v>33</v>
      </c>
      <c r="F17" s="46"/>
      <c r="G17" s="94">
        <v>-12.58</v>
      </c>
      <c r="H17" s="95"/>
      <c r="I17" s="96">
        <f t="shared" si="0"/>
        <v>-12.58</v>
      </c>
      <c r="J17" s="26">
        <f t="shared" si="1"/>
        <v>435.56999999999937</v>
      </c>
      <c r="K17" s="86"/>
      <c r="L17" s="1"/>
      <c r="M17" s="30"/>
      <c r="O17" s="11"/>
    </row>
    <row r="18" spans="2:19" ht="18.75" customHeight="1" x14ac:dyDescent="0.2">
      <c r="B18" s="85"/>
      <c r="C18" s="15">
        <v>41855</v>
      </c>
      <c r="D18" s="16">
        <v>51</v>
      </c>
      <c r="E18" s="45" t="s">
        <v>25</v>
      </c>
      <c r="F18" s="46"/>
      <c r="G18" s="94">
        <v>-38.979999999999997</v>
      </c>
      <c r="H18" s="95"/>
      <c r="I18" s="96">
        <f t="shared" si="0"/>
        <v>-38.979999999999997</v>
      </c>
      <c r="J18" s="26">
        <f t="shared" ref="J18:J27" si="2">J17+F18+G18</f>
        <v>396.58999999999935</v>
      </c>
      <c r="K18" s="86"/>
      <c r="L18" s="1"/>
      <c r="M18" s="29"/>
      <c r="O18" s="11"/>
    </row>
    <row r="19" spans="2:19" ht="18.75" customHeight="1" x14ac:dyDescent="0.2">
      <c r="B19" s="85"/>
      <c r="C19" s="15">
        <v>41862</v>
      </c>
      <c r="D19" s="16">
        <v>52</v>
      </c>
      <c r="E19" s="45" t="s">
        <v>28</v>
      </c>
      <c r="F19" s="46"/>
      <c r="G19" s="94">
        <v>-15.47</v>
      </c>
      <c r="H19" s="95"/>
      <c r="I19" s="96">
        <f t="shared" si="0"/>
        <v>-15.47</v>
      </c>
      <c r="J19" s="26">
        <f t="shared" si="2"/>
        <v>381.11999999999932</v>
      </c>
      <c r="K19" s="86"/>
      <c r="L19" s="1"/>
      <c r="M19" s="30"/>
      <c r="O19" s="11"/>
    </row>
    <row r="20" spans="2:19" ht="18.75" customHeight="1" x14ac:dyDescent="0.2">
      <c r="B20" s="85"/>
      <c r="C20" s="15">
        <v>41885</v>
      </c>
      <c r="D20" s="16">
        <v>53</v>
      </c>
      <c r="E20" s="45" t="s">
        <v>29</v>
      </c>
      <c r="F20" s="46"/>
      <c r="G20" s="94">
        <v>-16.579999999999998</v>
      </c>
      <c r="H20" s="95"/>
      <c r="I20" s="96">
        <f t="shared" ref="I20:I27" si="3">G20-H20</f>
        <v>-16.579999999999998</v>
      </c>
      <c r="J20" s="26">
        <f t="shared" si="2"/>
        <v>364.53999999999934</v>
      </c>
      <c r="K20" s="86"/>
      <c r="L20" s="1"/>
      <c r="M20" s="29"/>
      <c r="O20" s="11"/>
    </row>
    <row r="21" spans="2:19" ht="18.75" customHeight="1" x14ac:dyDescent="0.2">
      <c r="B21" s="85"/>
      <c r="C21" s="15">
        <v>41912</v>
      </c>
      <c r="D21" s="16">
        <v>54</v>
      </c>
      <c r="E21" s="45" t="s">
        <v>34</v>
      </c>
      <c r="F21" s="46"/>
      <c r="G21" s="94">
        <v>-12.6</v>
      </c>
      <c r="H21" s="95"/>
      <c r="I21" s="96">
        <f t="shared" si="3"/>
        <v>-12.6</v>
      </c>
      <c r="J21" s="26">
        <f t="shared" si="2"/>
        <v>351.93999999999932</v>
      </c>
      <c r="K21" s="86"/>
      <c r="L21" s="1"/>
      <c r="M21" s="30"/>
      <c r="O21" s="11"/>
      <c r="P21" s="3"/>
    </row>
    <row r="22" spans="2:19" ht="18.75" customHeight="1" x14ac:dyDescent="0.2">
      <c r="B22" s="85"/>
      <c r="C22" s="15">
        <v>41925</v>
      </c>
      <c r="D22" s="16">
        <v>55</v>
      </c>
      <c r="E22" s="45" t="s">
        <v>30</v>
      </c>
      <c r="F22" s="46"/>
      <c r="G22" s="94">
        <v>-19.940000000000001</v>
      </c>
      <c r="H22" s="95"/>
      <c r="I22" s="96">
        <f t="shared" si="3"/>
        <v>-19.940000000000001</v>
      </c>
      <c r="J22" s="26">
        <f t="shared" si="2"/>
        <v>331.99999999999932</v>
      </c>
      <c r="K22" s="86"/>
      <c r="L22" s="1"/>
      <c r="M22" s="29"/>
      <c r="O22" s="11"/>
    </row>
    <row r="23" spans="2:19" ht="18.75" customHeight="1" x14ac:dyDescent="0.2">
      <c r="B23" s="85"/>
      <c r="C23" s="15">
        <v>41948</v>
      </c>
      <c r="D23" s="16">
        <v>56</v>
      </c>
      <c r="E23" s="45" t="s">
        <v>32</v>
      </c>
      <c r="F23" s="46"/>
      <c r="G23" s="94">
        <f>-13</f>
        <v>-13</v>
      </c>
      <c r="H23" s="95"/>
      <c r="I23" s="96">
        <f t="shared" si="3"/>
        <v>-13</v>
      </c>
      <c r="J23" s="26">
        <f t="shared" si="2"/>
        <v>318.99999999999932</v>
      </c>
      <c r="K23" s="86"/>
      <c r="L23" s="1"/>
      <c r="M23" s="30"/>
      <c r="O23" s="11"/>
      <c r="S23" s="4"/>
    </row>
    <row r="24" spans="2:19" ht="18.75" customHeight="1" x14ac:dyDescent="0.2">
      <c r="B24" s="85"/>
      <c r="C24" s="15">
        <v>41984</v>
      </c>
      <c r="D24" s="16">
        <v>57</v>
      </c>
      <c r="E24" s="45" t="s">
        <v>31</v>
      </c>
      <c r="F24" s="46"/>
      <c r="G24" s="94">
        <v>-18.34</v>
      </c>
      <c r="H24" s="95"/>
      <c r="I24" s="96">
        <f t="shared" si="3"/>
        <v>-18.34</v>
      </c>
      <c r="J24" s="26">
        <f t="shared" si="2"/>
        <v>300.65999999999934</v>
      </c>
      <c r="K24" s="86"/>
      <c r="L24" s="1"/>
      <c r="M24" s="29"/>
      <c r="O24" s="11"/>
      <c r="R24" s="103"/>
      <c r="S24" s="104"/>
    </row>
    <row r="25" spans="2:19" ht="18.75" customHeight="1" x14ac:dyDescent="0.2">
      <c r="B25" s="85"/>
      <c r="C25" s="15"/>
      <c r="D25" s="16"/>
      <c r="E25" s="45"/>
      <c r="F25" s="46"/>
      <c r="G25" s="94"/>
      <c r="H25" s="95"/>
      <c r="I25" s="96">
        <f t="shared" si="3"/>
        <v>0</v>
      </c>
      <c r="J25" s="26">
        <f t="shared" si="2"/>
        <v>300.65999999999934</v>
      </c>
      <c r="K25" s="86"/>
      <c r="L25" s="1"/>
      <c r="M25" s="30"/>
      <c r="O25" s="11"/>
    </row>
    <row r="26" spans="2:19" ht="18.75" customHeight="1" x14ac:dyDescent="0.2">
      <c r="B26" s="85"/>
      <c r="C26" s="15"/>
      <c r="D26" s="16"/>
      <c r="E26" s="45"/>
      <c r="F26" s="46"/>
      <c r="G26" s="94"/>
      <c r="H26" s="95"/>
      <c r="I26" s="96">
        <f t="shared" si="3"/>
        <v>0</v>
      </c>
      <c r="J26" s="26">
        <f t="shared" si="2"/>
        <v>300.65999999999934</v>
      </c>
      <c r="K26" s="86"/>
      <c r="L26" s="1"/>
      <c r="M26" s="29"/>
      <c r="O26" s="11"/>
    </row>
    <row r="27" spans="2:19" ht="18.75" customHeight="1" thickBot="1" x14ac:dyDescent="0.25">
      <c r="B27" s="87"/>
      <c r="C27" s="48"/>
      <c r="D27" s="49"/>
      <c r="E27" s="50"/>
      <c r="F27" s="51"/>
      <c r="G27" s="97"/>
      <c r="H27" s="98"/>
      <c r="I27" s="99">
        <f t="shared" si="3"/>
        <v>0</v>
      </c>
      <c r="J27" s="53">
        <f t="shared" si="2"/>
        <v>300.65999999999934</v>
      </c>
      <c r="K27" s="88"/>
      <c r="L27" s="1"/>
      <c r="M27" s="30"/>
      <c r="O27" s="11"/>
    </row>
    <row r="28" spans="2:19" ht="18.75" customHeight="1" thickTop="1" x14ac:dyDescent="0.2">
      <c r="B28" s="85"/>
      <c r="C28" s="56"/>
      <c r="D28" s="56"/>
      <c r="E28" s="119" t="s">
        <v>17</v>
      </c>
      <c r="F28" s="119"/>
      <c r="G28" s="119"/>
      <c r="H28" s="57">
        <f>SUMIF($E$10:$E$27,"*électricité*",$I$10:$I$27)*-1</f>
        <v>89.52000000000001</v>
      </c>
      <c r="I28" s="59"/>
      <c r="J28" s="57"/>
      <c r="K28" s="86"/>
      <c r="L28" s="1"/>
      <c r="M28" s="30"/>
      <c r="O28" s="11"/>
    </row>
    <row r="29" spans="2:19" ht="18.75" customHeight="1" thickBot="1" x14ac:dyDescent="0.25">
      <c r="B29" s="85"/>
      <c r="C29" s="58"/>
      <c r="D29" s="58"/>
      <c r="E29" s="112" t="s">
        <v>18</v>
      </c>
      <c r="F29" s="112"/>
      <c r="G29" s="112" t="s">
        <v>18</v>
      </c>
      <c r="H29" s="35">
        <f>SUMIF($E$10:$E$27,"*eau*",$I$10:$I$27)*-1</f>
        <v>24.05</v>
      </c>
      <c r="I29" s="34"/>
      <c r="J29" s="35"/>
      <c r="K29" s="86"/>
      <c r="L29" s="1"/>
      <c r="M29" s="30"/>
      <c r="O29" s="11"/>
    </row>
    <row r="30" spans="2:19" ht="18.75" customHeight="1" thickBot="1" x14ac:dyDescent="0.25">
      <c r="B30" s="85"/>
      <c r="C30" s="58"/>
      <c r="D30" s="58"/>
      <c r="E30" s="112" t="s">
        <v>16</v>
      </c>
      <c r="F30" s="112"/>
      <c r="G30" s="112"/>
      <c r="H30" s="120">
        <f>SUMIF($E$10:$E$27,"*tenue*",$I$10:$I$27)*-1</f>
        <v>37.730000000000004</v>
      </c>
      <c r="I30" s="34"/>
      <c r="J30" s="35"/>
      <c r="K30" s="86"/>
      <c r="L30" s="1"/>
      <c r="M30" s="30"/>
      <c r="O30" s="11"/>
    </row>
    <row r="31" spans="2:19" ht="18.75" customHeight="1" x14ac:dyDescent="0.2">
      <c r="B31" s="85"/>
      <c r="C31" s="58"/>
      <c r="D31" s="58"/>
      <c r="E31" s="112" t="s">
        <v>19</v>
      </c>
      <c r="F31" s="112"/>
      <c r="G31" s="112"/>
      <c r="H31" s="35">
        <f>SUM(H10:H27)*-1</f>
        <v>4.6900000000000004</v>
      </c>
      <c r="I31" s="34"/>
      <c r="J31" s="35"/>
      <c r="K31" s="86"/>
      <c r="L31" s="1"/>
      <c r="M31" s="30"/>
      <c r="O31" s="11"/>
    </row>
    <row r="32" spans="2:19" ht="18.75" customHeight="1" x14ac:dyDescent="0.2">
      <c r="B32" s="85"/>
      <c r="C32" s="58"/>
      <c r="D32" s="58"/>
      <c r="E32" s="112" t="s">
        <v>26</v>
      </c>
      <c r="F32" s="112"/>
      <c r="G32" s="112"/>
      <c r="H32" s="35">
        <f>SUMIF($E$10:$E$33,"*Assurance*",$I$10:$I$33)*-1</f>
        <v>80.84</v>
      </c>
      <c r="I32" s="35"/>
      <c r="J32" s="35"/>
      <c r="K32" s="86"/>
      <c r="L32" s="1"/>
      <c r="M32" s="30"/>
      <c r="O32" s="11"/>
    </row>
    <row r="33" spans="2:15" ht="18.75" customHeight="1" x14ac:dyDescent="0.2">
      <c r="B33" s="85"/>
      <c r="C33" s="58"/>
      <c r="D33" s="58"/>
      <c r="E33" s="112" t="s">
        <v>27</v>
      </c>
      <c r="F33" s="112"/>
      <c r="G33" s="112"/>
      <c r="H33" s="35">
        <f>SUMIF($E$10:$E$27,"*déchets*",$I$10:$I$27)*-1</f>
        <v>38.979999999999997</v>
      </c>
      <c r="I33" s="35"/>
      <c r="J33" s="35"/>
      <c r="K33" s="86"/>
      <c r="L33" s="1"/>
      <c r="M33" s="30"/>
      <c r="O33" s="11"/>
    </row>
    <row r="34" spans="2:15" ht="18.75" customHeight="1" x14ac:dyDescent="0.2">
      <c r="B34" s="89"/>
      <c r="C34" s="62"/>
      <c r="D34" s="62"/>
      <c r="E34" s="114" t="s">
        <v>20</v>
      </c>
      <c r="F34" s="114"/>
      <c r="G34" s="114"/>
      <c r="H34" s="60">
        <f>SUM(H28:H33)</f>
        <v>275.81</v>
      </c>
      <c r="I34" s="63"/>
      <c r="J34" s="63"/>
      <c r="K34" s="90"/>
      <c r="L34" s="1"/>
      <c r="M34" s="30"/>
      <c r="O34" s="11"/>
    </row>
    <row r="35" spans="2:15" ht="18.75" customHeight="1" thickBot="1" x14ac:dyDescent="0.25">
      <c r="B35" s="87"/>
      <c r="C35" s="61"/>
      <c r="D35" s="61"/>
      <c r="E35" s="113" t="s">
        <v>22</v>
      </c>
      <c r="F35" s="113"/>
      <c r="G35" s="113"/>
      <c r="H35" s="52">
        <f>I13*-1</f>
        <v>3300</v>
      </c>
      <c r="I35" s="52"/>
      <c r="J35" s="52"/>
      <c r="K35" s="88"/>
      <c r="L35" s="1"/>
      <c r="M35" s="30"/>
      <c r="O35" s="11"/>
    </row>
    <row r="36" spans="2:15" ht="22.5" customHeight="1" thickTop="1" x14ac:dyDescent="0.2">
      <c r="B36" s="85"/>
      <c r="C36" s="15"/>
      <c r="D36" s="16"/>
      <c r="E36" s="44" t="s">
        <v>23</v>
      </c>
      <c r="F36" s="44" t="s">
        <v>14</v>
      </c>
      <c r="G36" s="44" t="s">
        <v>15</v>
      </c>
      <c r="H36" s="44"/>
      <c r="I36" s="54"/>
      <c r="J36" s="100" t="s">
        <v>24</v>
      </c>
      <c r="K36" s="86"/>
      <c r="L36" s="1"/>
      <c r="M36" s="28"/>
    </row>
    <row r="37" spans="2:15" ht="31.5" customHeight="1" x14ac:dyDescent="0.2">
      <c r="B37" s="85"/>
      <c r="C37" s="2"/>
      <c r="E37" s="55">
        <f>J4</f>
        <v>3906.0499999999997</v>
      </c>
      <c r="F37" s="55">
        <f>SUM(F9:F27)</f>
        <v>0</v>
      </c>
      <c r="G37" s="36">
        <f>SUM(G10:G27)</f>
        <v>-3605.39</v>
      </c>
      <c r="H37" s="36"/>
      <c r="I37" s="36"/>
      <c r="J37" s="27">
        <f>J27</f>
        <v>300.65999999999934</v>
      </c>
      <c r="K37" s="86"/>
      <c r="L37" s="1"/>
      <c r="M37" s="21"/>
    </row>
    <row r="38" spans="2:15" ht="5.0999999999999996" customHeight="1" x14ac:dyDescent="0.2">
      <c r="B38" s="89"/>
      <c r="C38" s="91"/>
      <c r="D38" s="91"/>
      <c r="E38" s="91"/>
      <c r="F38" s="91"/>
      <c r="G38" s="92"/>
      <c r="H38" s="92"/>
      <c r="I38" s="92"/>
      <c r="J38" s="93"/>
      <c r="K38" s="90"/>
      <c r="L38" s="1"/>
      <c r="M38" s="22"/>
    </row>
    <row r="39" spans="2:15" ht="3" customHeight="1" x14ac:dyDescent="0.2">
      <c r="B39" s="10"/>
      <c r="C39" s="5"/>
      <c r="D39" s="5"/>
      <c r="E39" s="5"/>
      <c r="F39" s="5"/>
      <c r="G39" s="6"/>
      <c r="H39" s="6"/>
      <c r="I39" s="6"/>
      <c r="J39" s="7"/>
      <c r="L39" s="1"/>
      <c r="M39" s="6"/>
    </row>
    <row r="40" spans="2:15" ht="3" customHeight="1" x14ac:dyDescent="0.2">
      <c r="B40" s="10"/>
      <c r="C40" s="8"/>
      <c r="D40" s="8"/>
      <c r="E40" s="8"/>
      <c r="F40" s="8"/>
      <c r="G40" s="8"/>
      <c r="H40" s="8"/>
      <c r="I40" s="8"/>
      <c r="J40" s="8"/>
      <c r="L40" s="1"/>
      <c r="M40" s="8"/>
    </row>
    <row r="41" spans="2:15" ht="14.1" customHeight="1" x14ac:dyDescent="0.2">
      <c r="B41" s="10"/>
      <c r="C41" s="8"/>
      <c r="D41" s="8"/>
      <c r="E41" s="8"/>
      <c r="F41" s="8"/>
      <c r="G41" s="105">
        <f>E37+G37</f>
        <v>300.65999999999985</v>
      </c>
      <c r="H41" s="106"/>
      <c r="I41" s="106"/>
      <c r="J41" s="25">
        <f>F37+G37+J4</f>
        <v>300.65999999999985</v>
      </c>
      <c r="L41" s="1"/>
      <c r="M41" s="8"/>
      <c r="N41" s="4"/>
    </row>
    <row r="42" spans="2:15" ht="14.1" customHeight="1" x14ac:dyDescent="0.2">
      <c r="B42" s="10"/>
      <c r="C42" s="8"/>
      <c r="D42" s="8"/>
      <c r="E42" s="9"/>
      <c r="F42" s="9"/>
      <c r="G42" s="10"/>
      <c r="H42" s="10"/>
      <c r="I42" s="10"/>
      <c r="J42" s="10"/>
      <c r="K42" s="10"/>
      <c r="L42" s="1"/>
      <c r="M42" s="10"/>
    </row>
    <row r="43" spans="2:15" ht="14.1" customHeight="1" x14ac:dyDescent="0.2">
      <c r="B43" s="10"/>
      <c r="C43" s="8"/>
      <c r="D43" s="8"/>
      <c r="E43" s="9"/>
      <c r="F43" s="9"/>
      <c r="G43" s="10"/>
      <c r="H43" s="10"/>
      <c r="I43" s="10"/>
      <c r="J43" s="10"/>
      <c r="K43" s="10"/>
      <c r="L43" s="1"/>
      <c r="M43" s="24"/>
    </row>
    <row r="44" spans="2:15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"/>
      <c r="M44" s="10"/>
    </row>
    <row r="45" spans="2:15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"/>
      <c r="M45" s="10"/>
    </row>
    <row r="46" spans="2:15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"/>
      <c r="M46" s="10"/>
    </row>
    <row r="47" spans="2:15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"/>
      <c r="M47" s="10"/>
    </row>
  </sheetData>
  <sortState ref="C9:J16">
    <sortCondition ref="C9"/>
  </sortState>
  <mergeCells count="17">
    <mergeCell ref="A2:A5"/>
    <mergeCell ref="C4:I5"/>
    <mergeCell ref="C3:I3"/>
    <mergeCell ref="E28:G28"/>
    <mergeCell ref="E29:G29"/>
    <mergeCell ref="P10:Q10"/>
    <mergeCell ref="R24:S24"/>
    <mergeCell ref="G41:I41"/>
    <mergeCell ref="J4:J5"/>
    <mergeCell ref="C2:I2"/>
    <mergeCell ref="M3:M4"/>
    <mergeCell ref="E32:G32"/>
    <mergeCell ref="E33:G33"/>
    <mergeCell ref="E35:G35"/>
    <mergeCell ref="E34:G34"/>
    <mergeCell ref="E30:G30"/>
    <mergeCell ref="E31:G31"/>
  </mergeCells>
  <conditionalFormatting sqref="C10:J27">
    <cfRule type="expression" dxfId="1" priority="2">
      <formula>MOD(ROW(),2)</formula>
    </cfRule>
  </conditionalFormatting>
  <conditionalFormatting sqref="C28:J35">
    <cfRule type="expression" dxfId="0" priority="1">
      <formula>MOD(ROW(),2)</formula>
    </cfRule>
  </conditionalFormatting>
  <printOptions horizontalCentered="1"/>
  <pageMargins left="0" right="0" top="0.9055118110236221" bottom="0.94488188976377963" header="0.39370078740157483" footer="0.47244094488188981"/>
  <pageSetup paperSize="9" orientation="portrait" r:id="rId1"/>
  <headerFooter alignWithMargins="0">
    <oddHeader xml:space="preserve">&amp;C&amp;"Gadugi,Normal"&amp;20UniCredit 2014&amp;R&amp;"CG Times,Italique"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UNICREDIT 2014</vt:lpstr>
      <vt:lpstr>'UNICREDIT 2014'!Zone_d_impression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PAB</cp:lastModifiedBy>
  <cp:lastPrinted>2014-10-29T07:20:36Z</cp:lastPrinted>
  <dcterms:created xsi:type="dcterms:W3CDTF">2012-04-05T20:43:18Z</dcterms:created>
  <dcterms:modified xsi:type="dcterms:W3CDTF">2014-12-16T15:39:36Z</dcterms:modified>
</cp:coreProperties>
</file>