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120" yWindow="45" windowWidth="15180" windowHeight="8580" xr2:uid="{00000000-000D-0000-FFFF-FFFF00000000}"/>
  </bookViews>
  <sheets>
    <sheet name="Cours" sheetId="216" r:id="rId1"/>
  </sheets>
  <definedNames>
    <definedName name="_xlnm.Print_Area" localSheetId="0">Cours!$A$4:$G$28</definedName>
  </definedNames>
  <calcPr calcId="171027"/>
  <fileRecoveryPr autoRecover="0"/>
</workbook>
</file>

<file path=xl/calcChain.xml><?xml version="1.0" encoding="utf-8"?>
<calcChain xmlns="http://schemas.openxmlformats.org/spreadsheetml/2006/main">
  <c r="E12" i="216" l="1"/>
  <c r="G12" i="216" s="1"/>
  <c r="F12" i="216"/>
  <c r="G13" i="216"/>
  <c r="G14" i="216"/>
  <c r="G15" i="216"/>
  <c r="G16" i="216"/>
  <c r="G17" i="216"/>
  <c r="G18" i="216"/>
  <c r="G19" i="216"/>
  <c r="G20" i="216"/>
  <c r="G21" i="216"/>
  <c r="G22" i="216"/>
  <c r="G23" i="216"/>
  <c r="G24" i="216"/>
  <c r="G25" i="216"/>
  <c r="G26" i="216"/>
  <c r="F28" i="216" l="1"/>
  <c r="B28" i="216"/>
  <c r="A28" i="216" l="1"/>
  <c r="C28" i="216" l="1"/>
  <c r="Q7" i="216" s="1"/>
  <c r="Q14" i="216" l="1"/>
  <c r="Q17" i="216"/>
  <c r="Q10" i="216"/>
  <c r="Q18" i="216"/>
  <c r="Q11" i="216"/>
  <c r="Q12" i="216"/>
  <c r="Q13" i="216"/>
  <c r="Q15" i="216"/>
  <c r="Q8" i="216"/>
  <c r="Q16" i="216"/>
  <c r="Q9" i="216"/>
  <c r="R7" i="216" l="1"/>
  <c r="C2" i="216" s="1"/>
  <c r="E8" i="216" l="1"/>
  <c r="E26" i="216" l="1"/>
  <c r="E25" i="216"/>
  <c r="E24" i="216"/>
  <c r="E23" i="216"/>
  <c r="E22" i="216"/>
  <c r="E21" i="216"/>
  <c r="E20" i="216"/>
  <c r="E19" i="216"/>
  <c r="E18" i="216"/>
  <c r="E17" i="216"/>
  <c r="E16" i="216"/>
  <c r="E15" i="216"/>
  <c r="E14" i="216"/>
  <c r="E13" i="216"/>
  <c r="E11" i="216"/>
  <c r="E10" i="216"/>
  <c r="E9" i="216"/>
  <c r="S9" i="216"/>
  <c r="S10" i="216" s="1"/>
  <c r="E7" i="216"/>
  <c r="G7" i="216" s="1"/>
  <c r="G8" i="216" s="1"/>
  <c r="G9" i="216" s="1"/>
  <c r="G10" i="216" s="1"/>
  <c r="G11" i="216" s="1"/>
  <c r="R8" i="216" l="1"/>
  <c r="E28" i="216"/>
  <c r="R10" i="216"/>
  <c r="S11" i="216"/>
  <c r="R9" i="216"/>
  <c r="G28" i="216" l="1"/>
  <c r="S12" i="216"/>
  <c r="R11" i="216"/>
  <c r="R12" i="216" l="1"/>
  <c r="S13" i="216"/>
  <c r="S14" i="216" l="1"/>
  <c r="R13" i="216"/>
  <c r="R14" i="216" l="1"/>
  <c r="S15" i="216"/>
  <c r="S16" i="216" l="1"/>
  <c r="R15" i="216"/>
  <c r="R16" i="216" l="1"/>
  <c r="S17" i="216"/>
  <c r="S18" i="216" l="1"/>
  <c r="R18" i="216" s="1"/>
  <c r="R17" i="216"/>
</calcChain>
</file>

<file path=xl/sharedStrings.xml><?xml version="1.0" encoding="utf-8"?>
<sst xmlns="http://schemas.openxmlformats.org/spreadsheetml/2006/main" count="19" uniqueCount="13">
  <si>
    <t>Montant</t>
  </si>
  <si>
    <t>Date cours</t>
  </si>
  <si>
    <t>Solde</t>
  </si>
  <si>
    <t>Description</t>
  </si>
  <si>
    <t>Mn</t>
  </si>
  <si>
    <t>PREMIER SEMESTRE 2017-2018</t>
  </si>
  <si>
    <t>Total 1</t>
  </si>
  <si>
    <t>Payé 1</t>
  </si>
  <si>
    <t>Solde 1</t>
  </si>
  <si>
    <t>Payé</t>
  </si>
  <si>
    <t>Cours</t>
  </si>
  <si>
    <t>Cours payés</t>
  </si>
  <si>
    <t>Cours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</si>
</sst>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5" formatCode="[$-F800]dddd\,\ mmmm\ dd\,\ yyyy"/>
    <numFmt numFmtId="166" formatCode="&quot;fr.&quot;\ #,##0.00"/>
    <numFmt numFmtId="171" formatCode="0.00_ ;[Red]\-0.00\ "/>
    <numFmt numFmtId="172" formatCode="&quot;Piano&quot;\ mmm/yy"/>
    <numFmt numFmtId="173" formatCode="dd\-mm\-yy;@"/>
    <numFmt numFmtId="174" formatCode="&quot;Fact. n°&quot;#"/>
    <numFmt numFmtId="175" formatCode="&quot;Paiement &quot;0&quot; cours&quot;"/>
    <numFmt numFmtId="176" formatCode="&quot;fr.&quot;#,##0.00;&quot;fr.&quot;\-#,##0.00;&quot;&quot;\ #,##0.00"/>
    <numFmt numFmtId="177" formatCode="&quot;&quot;#,##0.00;&quot;&quot;\-#,##0.00;&quot;&quot;\ #,##0.00"/>
    <numFmt numFmtId="178" formatCode="&quot;&quot;#,##0;&quot;&quot;\-#,##0;&quot;&quot;\ #,##0"/>
  </numFmts>
  <fonts count="28" x14ac:knownFonts="1"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 Narrow"/>
      <family val="2"/>
    </font>
    <font>
      <sz val="11"/>
      <name val="Arial Narrow"/>
      <family val="2"/>
    </font>
    <font>
      <i/>
      <sz val="11"/>
      <color rgb="FFACA800"/>
      <name val="Arial Narrow"/>
      <family val="2"/>
    </font>
    <font>
      <sz val="10"/>
      <color theme="0" tint="-0.499984740745262"/>
      <name val="Calibri"/>
      <family val="2"/>
    </font>
    <font>
      <u/>
      <sz val="11"/>
      <color theme="0" tint="-0.499984740745262"/>
      <name val="Calibri"/>
      <family val="2"/>
    </font>
    <font>
      <b/>
      <sz val="12"/>
      <name val="Calibri"/>
      <family val="2"/>
    </font>
    <font>
      <sz val="16"/>
      <color indexed="16"/>
      <name val="Calibri"/>
      <family val="2"/>
      <scheme val="minor"/>
    </font>
    <font>
      <b/>
      <sz val="11"/>
      <name val="Arial Narrow"/>
      <family val="2"/>
    </font>
    <font>
      <b/>
      <sz val="12"/>
      <name val="Calibri"/>
      <family val="2"/>
      <scheme val="minor"/>
    </font>
    <font>
      <u/>
      <sz val="10"/>
      <name val="Arial"/>
      <family val="2"/>
    </font>
    <font>
      <sz val="10"/>
      <name val="Arial"/>
    </font>
    <font>
      <i/>
      <sz val="10"/>
      <color theme="0" tint="-0.499984740745262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7030A0"/>
      <name val="Arial"/>
      <family val="2"/>
    </font>
    <font>
      <u/>
      <sz val="11"/>
      <color theme="0" tint="-0.499984740745262"/>
      <name val="Times New Roman"/>
      <family val="1"/>
    </font>
    <font>
      <i/>
      <sz val="11"/>
      <color theme="0" tint="-0.34998626667073579"/>
      <name val="Arial Narrow"/>
      <family val="2"/>
    </font>
    <font>
      <i/>
      <u/>
      <sz val="10"/>
      <color theme="0" tint="-0.499984740745262"/>
      <name val="Calibri"/>
      <family val="2"/>
      <scheme val="minor"/>
    </font>
    <font>
      <i/>
      <u/>
      <sz val="10"/>
      <color theme="7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 style="hair">
        <color auto="1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hair">
        <color rgb="FF626262"/>
      </top>
      <bottom style="hair">
        <color rgb="FF626262"/>
      </bottom>
      <diagonal/>
    </border>
    <border>
      <left style="hair">
        <color rgb="FF626262"/>
      </left>
      <right style="hair">
        <color rgb="FF626262"/>
      </right>
      <top style="hair">
        <color rgb="FF626262"/>
      </top>
      <bottom/>
      <diagonal/>
    </border>
    <border>
      <left/>
      <right/>
      <top/>
      <bottom style="hair">
        <color rgb="FF626262"/>
      </bottom>
      <diagonal/>
    </border>
    <border>
      <left style="thin">
        <color rgb="FF626262"/>
      </left>
      <right style="hair">
        <color rgb="FF626262"/>
      </right>
      <top style="thin">
        <color rgb="FF626262"/>
      </top>
      <bottom/>
      <diagonal/>
    </border>
    <border>
      <left/>
      <right style="hair">
        <color rgb="FF626262"/>
      </right>
      <top style="thin">
        <color rgb="FF626262"/>
      </top>
      <bottom/>
      <diagonal/>
    </border>
    <border>
      <left/>
      <right style="thin">
        <color rgb="FF626262"/>
      </right>
      <top style="hair">
        <color rgb="FF626262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rgb="FF626262"/>
      </bottom>
      <diagonal/>
    </border>
    <border>
      <left/>
      <right style="hair">
        <color auto="1"/>
      </right>
      <top/>
      <bottom style="hair">
        <color rgb="FF626262"/>
      </bottom>
      <diagonal/>
    </border>
    <border>
      <left style="hair">
        <color rgb="FF626262"/>
      </left>
      <right style="hair">
        <color auto="1"/>
      </right>
      <top style="thin">
        <color rgb="FF626262"/>
      </top>
      <bottom/>
      <diagonal/>
    </border>
    <border>
      <left/>
      <right style="thin">
        <color rgb="FF626262"/>
      </right>
      <top/>
      <bottom style="hair">
        <color auto="1"/>
      </bottom>
      <diagonal/>
    </border>
    <border>
      <left style="thin">
        <color rgb="FF626262"/>
      </left>
      <right style="hair">
        <color rgb="FF626262"/>
      </right>
      <top/>
      <bottom style="hair">
        <color auto="1"/>
      </bottom>
      <diagonal/>
    </border>
    <border>
      <left style="hair">
        <color auto="1"/>
      </left>
      <right style="hair">
        <color rgb="FF626262"/>
      </right>
      <top/>
      <bottom style="hair">
        <color auto="1"/>
      </bottom>
      <diagonal/>
    </border>
    <border>
      <left style="hair">
        <color rgb="FF626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626262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76">
    <xf numFmtId="0" fontId="0" fillId="0" borderId="0" xfId="0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2" fontId="5" fillId="2" borderId="2" xfId="0" applyNumberFormat="1" applyFont="1" applyFill="1" applyBorder="1" applyAlignment="1" applyProtection="1">
      <alignment vertical="center"/>
      <protection locked="0"/>
    </xf>
    <xf numFmtId="0" fontId="4" fillId="0" borderId="24" xfId="0" applyFont="1" applyBorder="1" applyProtection="1">
      <protection locked="0"/>
    </xf>
    <xf numFmtId="2" fontId="6" fillId="0" borderId="25" xfId="0" applyNumberFormat="1" applyFont="1" applyBorder="1" applyAlignment="1" applyProtection="1">
      <alignment horizontal="center" vertical="center"/>
    </xf>
    <xf numFmtId="0" fontId="4" fillId="0" borderId="25" xfId="0" applyFont="1" applyBorder="1" applyProtection="1">
      <protection locked="0"/>
    </xf>
    <xf numFmtId="0" fontId="4" fillId="0" borderId="26" xfId="0" applyFont="1" applyBorder="1" applyProtection="1">
      <protection locked="0"/>
    </xf>
    <xf numFmtId="0" fontId="4" fillId="0" borderId="0" xfId="0" applyFont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  <protection locked="0"/>
    </xf>
    <xf numFmtId="2" fontId="8" fillId="0" borderId="25" xfId="0" applyNumberFormat="1" applyFont="1" applyBorder="1" applyAlignment="1" applyProtection="1">
      <alignment horizontal="center" vertical="center"/>
    </xf>
    <xf numFmtId="0" fontId="7" fillId="0" borderId="25" xfId="0" applyFont="1" applyBorder="1" applyAlignment="1" applyProtection="1">
      <alignment horizontal="center" vertical="center"/>
      <protection locked="0"/>
    </xf>
    <xf numFmtId="176" fontId="8" fillId="0" borderId="25" xfId="0" applyNumberFormat="1" applyFont="1" applyBorder="1" applyAlignment="1" applyProtection="1">
      <alignment horizontal="center" vertical="center"/>
    </xf>
    <xf numFmtId="171" fontId="8" fillId="0" borderId="25" xfId="0" applyNumberFormat="1" applyFont="1" applyBorder="1" applyAlignment="1" applyProtection="1">
      <alignment horizontal="center" vertical="center"/>
    </xf>
    <xf numFmtId="1" fontId="8" fillId="0" borderId="25" xfId="0" applyNumberFormat="1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0" fontId="11" fillId="3" borderId="9" xfId="0" applyFont="1" applyFill="1" applyBorder="1" applyAlignment="1" applyProtection="1">
      <alignment horizontal="left" vertical="top" indent="2"/>
      <protection locked="0"/>
    </xf>
    <xf numFmtId="0" fontId="11" fillId="3" borderId="0" xfId="0" applyFont="1" applyFill="1" applyBorder="1" applyAlignment="1" applyProtection="1">
      <alignment vertical="center"/>
      <protection locked="0"/>
    </xf>
    <xf numFmtId="172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4" fillId="3" borderId="15" xfId="0" applyFont="1" applyFill="1" applyBorder="1" applyAlignment="1" applyProtection="1">
      <alignment horizontal="center" vertical="center"/>
      <protection locked="0"/>
    </xf>
    <xf numFmtId="0" fontId="14" fillId="3" borderId="5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17" fontId="13" fillId="0" borderId="0" xfId="0" applyNumberFormat="1" applyFont="1" applyBorder="1" applyAlignment="1" applyProtection="1">
      <alignment horizontal="left" vertical="center"/>
    </xf>
    <xf numFmtId="173" fontId="13" fillId="0" borderId="0" xfId="0" applyNumberFormat="1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165" fontId="16" fillId="0" borderId="2" xfId="0" applyNumberFormat="1" applyFont="1" applyBorder="1" applyAlignment="1" applyProtection="1">
      <alignment horizontal="right" vertical="center"/>
      <protection locked="0"/>
    </xf>
    <xf numFmtId="175" fontId="16" fillId="0" borderId="2" xfId="0" applyNumberFormat="1" applyFont="1" applyBorder="1" applyAlignment="1" applyProtection="1">
      <alignment horizontal="left" vertical="center" indent="2"/>
      <protection locked="0"/>
    </xf>
    <xf numFmtId="1" fontId="16" fillId="0" borderId="2" xfId="0" applyNumberFormat="1" applyFont="1" applyBorder="1" applyAlignment="1" applyProtection="1">
      <alignment horizontal="center" vertical="center"/>
      <protection locked="0"/>
    </xf>
    <xf numFmtId="4" fontId="16" fillId="0" borderId="2" xfId="0" applyNumberFormat="1" applyFont="1" applyBorder="1" applyAlignment="1" applyProtection="1">
      <alignment horizontal="center" vertical="center"/>
    </xf>
    <xf numFmtId="4" fontId="16" fillId="0" borderId="2" xfId="0" applyNumberFormat="1" applyFont="1" applyBorder="1" applyAlignment="1" applyProtection="1">
      <alignment horizontal="center" vertical="center"/>
      <protection locked="0"/>
    </xf>
    <xf numFmtId="4" fontId="17" fillId="0" borderId="3" xfId="0" applyNumberFormat="1" applyFont="1" applyBorder="1" applyAlignment="1" applyProtection="1">
      <alignment horizontal="center" vertical="center"/>
    </xf>
    <xf numFmtId="4" fontId="4" fillId="0" borderId="0" xfId="0" applyNumberFormat="1" applyFont="1" applyProtection="1"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173" fontId="13" fillId="0" borderId="11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  <protection locked="0"/>
    </xf>
    <xf numFmtId="173" fontId="13" fillId="0" borderId="11" xfId="0" applyNumberFormat="1" applyFont="1" applyBorder="1" applyAlignment="1" applyProtection="1">
      <alignment horizontal="center" vertical="center"/>
    </xf>
    <xf numFmtId="166" fontId="10" fillId="0" borderId="0" xfId="0" applyNumberFormat="1" applyFont="1" applyAlignment="1" applyProtection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locked="0"/>
    </xf>
    <xf numFmtId="165" fontId="17" fillId="0" borderId="2" xfId="0" applyNumberFormat="1" applyFont="1" applyBorder="1" applyAlignment="1" applyProtection="1">
      <alignment horizontal="right" vertical="center"/>
      <protection locked="0"/>
    </xf>
    <xf numFmtId="175" fontId="17" fillId="0" borderId="2" xfId="0" applyNumberFormat="1" applyFont="1" applyBorder="1" applyAlignment="1" applyProtection="1">
      <alignment horizontal="left" vertical="center" indent="2"/>
      <protection locked="0"/>
    </xf>
    <xf numFmtId="1" fontId="17" fillId="0" borderId="2" xfId="0" applyNumberFormat="1" applyFont="1" applyBorder="1" applyAlignment="1" applyProtection="1">
      <alignment horizontal="center" vertical="center"/>
      <protection locked="0"/>
    </xf>
    <xf numFmtId="4" fontId="17" fillId="0" borderId="2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4" fontId="16" fillId="0" borderId="4" xfId="0" applyNumberFormat="1" applyFont="1" applyBorder="1" applyAlignment="1" applyProtection="1">
      <alignment horizontal="center" vertical="center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0" fontId="21" fillId="2" borderId="22" xfId="0" applyFont="1" applyFill="1" applyBorder="1" applyAlignment="1" applyProtection="1">
      <alignment horizontal="center" vertical="center"/>
      <protection locked="0"/>
    </xf>
    <xf numFmtId="1" fontId="16" fillId="2" borderId="8" xfId="0" applyNumberFormat="1" applyFont="1" applyFill="1" applyBorder="1" applyAlignment="1" applyProtection="1">
      <alignment horizontal="center" vertical="center"/>
      <protection locked="0"/>
    </xf>
    <xf numFmtId="4" fontId="22" fillId="2" borderId="6" xfId="0" applyNumberFormat="1" applyFont="1" applyFill="1" applyBorder="1" applyAlignment="1" applyProtection="1">
      <alignment horizontal="center" vertical="center"/>
      <protection locked="0"/>
    </xf>
    <xf numFmtId="4" fontId="21" fillId="2" borderId="7" xfId="0" applyNumberFormat="1" applyFont="1" applyFill="1" applyBorder="1" applyAlignment="1" applyProtection="1">
      <alignment horizontal="center" vertical="center"/>
      <protection locked="0"/>
    </xf>
    <xf numFmtId="4" fontId="21" fillId="2" borderId="17" xfId="0" applyNumberFormat="1" applyFont="1" applyFill="1" applyBorder="1" applyAlignment="1" applyProtection="1">
      <alignment horizontal="center" vertical="center"/>
      <protection locked="0"/>
    </xf>
    <xf numFmtId="178" fontId="23" fillId="2" borderId="23" xfId="0" applyNumberFormat="1" applyFont="1" applyFill="1" applyBorder="1" applyAlignment="1" applyProtection="1">
      <alignment horizontal="center" vertical="center"/>
    </xf>
    <xf numFmtId="178" fontId="24" fillId="2" borderId="27" xfId="0" applyNumberFormat="1" applyFont="1" applyFill="1" applyBorder="1" applyAlignment="1" applyProtection="1">
      <alignment horizontal="center" vertical="center"/>
    </xf>
    <xf numFmtId="178" fontId="24" fillId="2" borderId="23" xfId="0" applyNumberFormat="1" applyFont="1" applyFill="1" applyBorder="1" applyAlignment="1" applyProtection="1">
      <alignment horizontal="center" vertical="center"/>
    </xf>
    <xf numFmtId="1" fontId="25" fillId="2" borderId="18" xfId="0" applyNumberFormat="1" applyFont="1" applyFill="1" applyBorder="1" applyAlignment="1" applyProtection="1">
      <alignment horizontal="center" vertical="center"/>
      <protection locked="0"/>
    </xf>
    <xf numFmtId="177" fontId="23" fillId="2" borderId="19" xfId="0" applyNumberFormat="1" applyFont="1" applyFill="1" applyBorder="1" applyAlignment="1" applyProtection="1">
      <alignment horizontal="center" vertical="center"/>
    </xf>
    <xf numFmtId="177" fontId="23" fillId="2" borderId="20" xfId="0" applyNumberFormat="1" applyFont="1" applyFill="1" applyBorder="1" applyAlignment="1" applyProtection="1">
      <alignment horizontal="center" vertical="center"/>
    </xf>
    <xf numFmtId="177" fontId="26" fillId="2" borderId="21" xfId="0" applyNumberFormat="1" applyFont="1" applyFill="1" applyBorder="1" applyAlignment="1" applyProtection="1">
      <alignment horizontal="center" vertical="center"/>
    </xf>
    <xf numFmtId="1" fontId="4" fillId="0" borderId="0" xfId="0" applyNumberFormat="1" applyFont="1" applyAlignment="1" applyProtection="1">
      <alignment horizontal="center" vertical="center"/>
      <protection locked="0"/>
    </xf>
    <xf numFmtId="17" fontId="13" fillId="0" borderId="11" xfId="0" applyNumberFormat="1" applyFont="1" applyBorder="1" applyAlignment="1" applyProtection="1">
      <alignment horizontal="left" vertical="center"/>
    </xf>
    <xf numFmtId="175" fontId="16" fillId="0" borderId="2" xfId="0" applyNumberFormat="1" applyFont="1" applyBorder="1" applyAlignment="1" applyProtection="1">
      <alignment horizontal="left" vertical="center" indent="2"/>
    </xf>
    <xf numFmtId="178" fontId="27" fillId="0" borderId="11" xfId="0" applyNumberFormat="1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top"/>
      <protection locked="0"/>
    </xf>
    <xf numFmtId="0" fontId="9" fillId="0" borderId="13" xfId="0" applyFont="1" applyBorder="1" applyAlignment="1" applyProtection="1">
      <alignment horizontal="center" vertical="top"/>
      <protection locked="0"/>
    </xf>
    <xf numFmtId="0" fontId="9" fillId="0" borderId="14" xfId="0" applyFont="1" applyBorder="1" applyAlignment="1" applyProtection="1">
      <alignment horizontal="center" vertical="top"/>
      <protection locked="0"/>
    </xf>
    <xf numFmtId="174" fontId="12" fillId="3" borderId="0" xfId="0" applyNumberFormat="1" applyFont="1" applyFill="1" applyBorder="1" applyAlignment="1" applyProtection="1">
      <alignment horizontal="center" vertical="top"/>
    </xf>
    <xf numFmtId="174" fontId="12" fillId="3" borderId="10" xfId="0" applyNumberFormat="1" applyFont="1" applyFill="1" applyBorder="1" applyAlignment="1" applyProtection="1">
      <alignment horizontal="center" vertical="top"/>
    </xf>
    <xf numFmtId="0" fontId="4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mruColors>
      <color rgb="FF000000"/>
      <color rgb="FFACA800"/>
      <color rgb="FFFFFFFF"/>
      <color rgb="FFFFFFDD"/>
      <color rgb="FF62626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64E92-92D8-4FC7-8144-C2748F83F53D}">
  <sheetPr codeName="Feuil2"/>
  <dimension ref="A1:V28"/>
  <sheetViews>
    <sheetView showGridLines="0" showZeros="0" tabSelected="1" zoomScaleNormal="100" workbookViewId="0">
      <pane ySplit="3" topLeftCell="A4" activePane="bottomLeft" state="frozen"/>
      <selection activeCell="F7" sqref="F7"/>
      <selection pane="bottomLeft" activeCell="G12" sqref="G12"/>
    </sheetView>
  </sheetViews>
  <sheetFormatPr baseColWidth="10" defaultColWidth="4" defaultRowHeight="16.5" x14ac:dyDescent="0.3"/>
  <cols>
    <col min="1" max="1" width="7.28515625" style="1" customWidth="1"/>
    <col min="2" max="2" width="25" style="2" bestFit="1" customWidth="1"/>
    <col min="3" max="3" width="30.140625" style="3" customWidth="1"/>
    <col min="4" max="4" width="8.140625" style="3" customWidth="1"/>
    <col min="5" max="7" width="9.140625" style="4" customWidth="1"/>
    <col min="8" max="8" width="5.28515625" style="2" bestFit="1" customWidth="1"/>
    <col min="9" max="16" width="8" style="2" customWidth="1"/>
    <col min="17" max="17" width="4.42578125" style="2" customWidth="1"/>
    <col min="18" max="18" width="16" style="2" customWidth="1"/>
    <col min="19" max="19" width="12.28515625" style="2" customWidth="1"/>
    <col min="20" max="20" width="20.7109375" style="2" customWidth="1"/>
    <col min="21" max="21" width="11.42578125" style="2" customWidth="1"/>
    <col min="22" max="31" width="5.7109375" style="2" customWidth="1"/>
    <col min="32" max="16384" width="4" style="2"/>
  </cols>
  <sheetData>
    <row r="1" spans="1:22" x14ac:dyDescent="0.3">
      <c r="H1" s="5">
        <v>1.2166666669999999</v>
      </c>
      <c r="I1" s="6"/>
      <c r="J1" s="7"/>
      <c r="K1" s="8"/>
      <c r="L1" s="8"/>
      <c r="M1" s="8"/>
      <c r="N1" s="7"/>
      <c r="O1" s="8"/>
      <c r="P1" s="8"/>
      <c r="Q1" s="9"/>
    </row>
    <row r="2" spans="1:22" ht="24" customHeight="1" x14ac:dyDescent="0.3">
      <c r="B2" s="66">
        <v>2</v>
      </c>
      <c r="C2" s="10" t="str">
        <f>VLOOKUP(B2,P7:S18,3) &amp; ", "&amp; (VLOOKUP(B2,P7:S18,2)) &amp; " cours"</f>
        <v>Octobre 2017, 3 cours</v>
      </c>
      <c r="I2" s="11"/>
      <c r="J2" s="12"/>
      <c r="K2" s="13"/>
      <c r="L2" s="14"/>
      <c r="M2" s="13"/>
      <c r="N2" s="15"/>
      <c r="O2" s="13"/>
      <c r="P2" s="16"/>
      <c r="Q2" s="17"/>
    </row>
    <row r="3" spans="1:22" ht="24" customHeight="1" x14ac:dyDescent="0.3">
      <c r="B3" s="4"/>
      <c r="I3" s="11"/>
      <c r="J3" s="12"/>
      <c r="K3" s="13"/>
      <c r="L3" s="12"/>
      <c r="M3" s="13"/>
      <c r="N3" s="15"/>
      <c r="O3" s="13"/>
      <c r="P3" s="16"/>
      <c r="Q3" s="17"/>
    </row>
    <row r="4" spans="1:22" s="20" customFormat="1" ht="33" customHeight="1" x14ac:dyDescent="0.2">
      <c r="A4" s="70"/>
      <c r="B4" s="71"/>
      <c r="C4" s="71"/>
      <c r="D4" s="71"/>
      <c r="E4" s="71"/>
      <c r="F4" s="71"/>
      <c r="G4" s="72"/>
      <c r="H4" s="18"/>
      <c r="I4" s="19"/>
      <c r="K4" s="19"/>
      <c r="L4" s="21"/>
      <c r="M4" s="19"/>
      <c r="O4" s="19"/>
      <c r="P4" s="22"/>
    </row>
    <row r="5" spans="1:22" ht="24" customHeight="1" x14ac:dyDescent="0.3">
      <c r="A5" s="23" t="s">
        <v>5</v>
      </c>
      <c r="B5" s="24"/>
      <c r="C5" s="24"/>
      <c r="D5" s="24"/>
      <c r="E5" s="24"/>
      <c r="F5" s="73"/>
      <c r="G5" s="74"/>
      <c r="T5" s="25"/>
      <c r="U5" s="26"/>
      <c r="V5" s="27"/>
    </row>
    <row r="6" spans="1:22" ht="10.5" customHeight="1" x14ac:dyDescent="0.3">
      <c r="A6" s="28" t="s">
        <v>10</v>
      </c>
      <c r="B6" s="29" t="s">
        <v>1</v>
      </c>
      <c r="C6" s="29" t="s">
        <v>3</v>
      </c>
      <c r="D6" s="29" t="s">
        <v>4</v>
      </c>
      <c r="E6" s="29" t="s">
        <v>0</v>
      </c>
      <c r="F6" s="29" t="s">
        <v>9</v>
      </c>
      <c r="G6" s="30" t="s">
        <v>2</v>
      </c>
      <c r="T6" s="31"/>
      <c r="U6" s="32"/>
      <c r="V6" s="27"/>
    </row>
    <row r="7" spans="1:22" ht="15" customHeight="1" x14ac:dyDescent="0.3">
      <c r="A7" s="33">
        <v>1</v>
      </c>
      <c r="B7" s="34">
        <v>42985</v>
      </c>
      <c r="C7" s="35" t="s">
        <v>10</v>
      </c>
      <c r="D7" s="36">
        <v>30</v>
      </c>
      <c r="E7" s="37">
        <f t="shared" ref="E7:E26" si="0">D7*$H$1</f>
        <v>36.500000010000001</v>
      </c>
      <c r="F7" s="38"/>
      <c r="G7" s="39">
        <f>IF(ISBLANK(D7),"",E7)</f>
        <v>36.500000010000001</v>
      </c>
      <c r="L7" s="40"/>
      <c r="P7" s="41">
        <v>1</v>
      </c>
      <c r="Q7" s="69">
        <f>$C$28</f>
        <v>3</v>
      </c>
      <c r="R7" s="67" t="str">
        <f>PROPER(TEXT(S7,"mmmm aaaa"))</f>
        <v>Septembre 2017</v>
      </c>
      <c r="S7" s="42">
        <v>42979</v>
      </c>
      <c r="V7" s="27"/>
    </row>
    <row r="8" spans="1:22" ht="15" customHeight="1" x14ac:dyDescent="0.3">
      <c r="A8" s="33">
        <v>1</v>
      </c>
      <c r="B8" s="34">
        <v>42992</v>
      </c>
      <c r="C8" s="35" t="s">
        <v>10</v>
      </c>
      <c r="D8" s="36">
        <v>30</v>
      </c>
      <c r="E8" s="37">
        <f t="shared" si="0"/>
        <v>36.500000010000001</v>
      </c>
      <c r="F8" s="38"/>
      <c r="G8" s="39">
        <f>IF(ISBLANK(D8)," ",G7+E8-F8)</f>
        <v>73.000000020000002</v>
      </c>
      <c r="I8" s="43"/>
      <c r="P8" s="41">
        <v>2</v>
      </c>
      <c r="Q8" s="69">
        <f t="shared" ref="Q8:Q18" si="1">$C$28</f>
        <v>3</v>
      </c>
      <c r="R8" s="67" t="str">
        <f t="shared" ref="R8:R10" si="2">PROPER(TEXT(S8,"mmmm aaaa"))</f>
        <v>Octobre 2017</v>
      </c>
      <c r="S8" s="44">
        <v>43009</v>
      </c>
      <c r="V8" s="27"/>
    </row>
    <row r="9" spans="1:22" ht="15" customHeight="1" x14ac:dyDescent="0.3">
      <c r="A9" s="33">
        <v>1</v>
      </c>
      <c r="B9" s="34">
        <v>42999</v>
      </c>
      <c r="C9" s="35" t="s">
        <v>10</v>
      </c>
      <c r="D9" s="36">
        <v>30</v>
      </c>
      <c r="E9" s="37">
        <f t="shared" si="0"/>
        <v>36.500000010000001</v>
      </c>
      <c r="F9" s="38"/>
      <c r="G9" s="39">
        <f t="shared" ref="G9:G26" si="3">IF(ISBLANK(D9)," ",G8+E9-F9)</f>
        <v>109.50000003</v>
      </c>
      <c r="I9" s="45"/>
      <c r="K9" s="46"/>
      <c r="P9" s="41">
        <v>3</v>
      </c>
      <c r="Q9" s="69">
        <f t="shared" si="1"/>
        <v>3</v>
      </c>
      <c r="R9" s="67" t="str">
        <f t="shared" si="2"/>
        <v>Novembre 2017</v>
      </c>
      <c r="S9" s="44">
        <f>S8+31</f>
        <v>43040</v>
      </c>
      <c r="V9" s="27"/>
    </row>
    <row r="10" spans="1:22" ht="15" customHeight="1" x14ac:dyDescent="0.3">
      <c r="A10" s="33">
        <v>1</v>
      </c>
      <c r="B10" s="34">
        <v>43006</v>
      </c>
      <c r="C10" s="35" t="s">
        <v>10</v>
      </c>
      <c r="D10" s="36">
        <v>30</v>
      </c>
      <c r="E10" s="37">
        <f t="shared" si="0"/>
        <v>36.500000010000001</v>
      </c>
      <c r="F10" s="38"/>
      <c r="G10" s="39">
        <f t="shared" si="3"/>
        <v>146.00000004</v>
      </c>
      <c r="P10" s="41">
        <v>4</v>
      </c>
      <c r="Q10" s="69">
        <f t="shared" si="1"/>
        <v>3</v>
      </c>
      <c r="R10" s="67" t="str">
        <f t="shared" si="2"/>
        <v>Décembre 2017</v>
      </c>
      <c r="S10" s="44">
        <f>S9+30</f>
        <v>43070</v>
      </c>
      <c r="V10" s="27"/>
    </row>
    <row r="11" spans="1:22" ht="15" customHeight="1" x14ac:dyDescent="0.3">
      <c r="A11" s="33">
        <v>1</v>
      </c>
      <c r="B11" s="34">
        <v>43012</v>
      </c>
      <c r="C11" s="35" t="s">
        <v>10</v>
      </c>
      <c r="D11" s="36">
        <v>30</v>
      </c>
      <c r="E11" s="37">
        <f t="shared" si="0"/>
        <v>36.500000010000001</v>
      </c>
      <c r="F11" s="38"/>
      <c r="G11" s="39">
        <f t="shared" si="3"/>
        <v>182.50000005000001</v>
      </c>
      <c r="P11" s="41">
        <v>5</v>
      </c>
      <c r="Q11" s="69">
        <f t="shared" si="1"/>
        <v>3</v>
      </c>
      <c r="R11" s="67" t="str">
        <f t="shared" ref="R11:R18" si="4">PROPER(TEXT(S11,"mmmm aaaa"))</f>
        <v>Janvier 2018</v>
      </c>
      <c r="S11" s="44">
        <f t="shared" ref="S11:S18" si="5">S10+31</f>
        <v>43101</v>
      </c>
    </row>
    <row r="12" spans="1:22" ht="15" customHeight="1" x14ac:dyDescent="0.3">
      <c r="A12" s="33"/>
      <c r="B12" s="34"/>
      <c r="C12" s="68">
        <v>2</v>
      </c>
      <c r="D12" s="36"/>
      <c r="E12" s="37">
        <f t="shared" si="0"/>
        <v>0</v>
      </c>
      <c r="F12" s="37">
        <f>IF(ISNUMBER(C12),C12*36.5)</f>
        <v>73</v>
      </c>
      <c r="G12" s="39" t="str">
        <f t="shared" si="3"/>
        <v xml:space="preserve"> </v>
      </c>
      <c r="P12" s="41">
        <v>6</v>
      </c>
      <c r="Q12" s="69">
        <f t="shared" si="1"/>
        <v>3</v>
      </c>
      <c r="R12" s="67" t="str">
        <f t="shared" si="4"/>
        <v>Février 2018</v>
      </c>
      <c r="S12" s="44">
        <f t="shared" si="5"/>
        <v>43132</v>
      </c>
    </row>
    <row r="13" spans="1:22" ht="15" customHeight="1" x14ac:dyDescent="0.3">
      <c r="A13" s="33"/>
      <c r="B13" s="34"/>
      <c r="C13" s="35"/>
      <c r="D13" s="36"/>
      <c r="E13" s="37">
        <f t="shared" si="0"/>
        <v>0</v>
      </c>
      <c r="F13" s="38"/>
      <c r="G13" s="39" t="str">
        <f t="shared" si="3"/>
        <v xml:space="preserve"> </v>
      </c>
      <c r="P13" s="41">
        <v>7</v>
      </c>
      <c r="Q13" s="69">
        <f t="shared" si="1"/>
        <v>3</v>
      </c>
      <c r="R13" s="67" t="str">
        <f t="shared" si="4"/>
        <v>Mars 2018</v>
      </c>
      <c r="S13" s="44">
        <f t="shared" si="5"/>
        <v>43163</v>
      </c>
    </row>
    <row r="14" spans="1:22" ht="15" customHeight="1" x14ac:dyDescent="0.3">
      <c r="A14" s="33"/>
      <c r="B14" s="47"/>
      <c r="C14" s="48"/>
      <c r="D14" s="49"/>
      <c r="E14" s="37">
        <f t="shared" si="0"/>
        <v>0</v>
      </c>
      <c r="F14" s="50"/>
      <c r="G14" s="39" t="str">
        <f t="shared" si="3"/>
        <v xml:space="preserve"> </v>
      </c>
      <c r="P14" s="41">
        <v>8</v>
      </c>
      <c r="Q14" s="69">
        <f t="shared" si="1"/>
        <v>3</v>
      </c>
      <c r="R14" s="67" t="str">
        <f t="shared" si="4"/>
        <v>Avril 2018</v>
      </c>
      <c r="S14" s="44">
        <f t="shared" si="5"/>
        <v>43194</v>
      </c>
    </row>
    <row r="15" spans="1:22" ht="15" customHeight="1" x14ac:dyDescent="0.3">
      <c r="A15" s="33"/>
      <c r="B15" s="34"/>
      <c r="C15" s="35"/>
      <c r="D15" s="36"/>
      <c r="E15" s="37">
        <f t="shared" si="0"/>
        <v>0</v>
      </c>
      <c r="F15" s="38"/>
      <c r="G15" s="39" t="str">
        <f t="shared" si="3"/>
        <v xml:space="preserve"> </v>
      </c>
      <c r="P15" s="41">
        <v>9</v>
      </c>
      <c r="Q15" s="69">
        <f t="shared" si="1"/>
        <v>3</v>
      </c>
      <c r="R15" s="67" t="str">
        <f t="shared" si="4"/>
        <v>Mai 2018</v>
      </c>
      <c r="S15" s="44">
        <f t="shared" si="5"/>
        <v>43225</v>
      </c>
    </row>
    <row r="16" spans="1:22" ht="15" customHeight="1" x14ac:dyDescent="0.3">
      <c r="A16" s="33"/>
      <c r="B16" s="34"/>
      <c r="C16" s="35"/>
      <c r="D16" s="36"/>
      <c r="E16" s="37">
        <f t="shared" si="0"/>
        <v>0</v>
      </c>
      <c r="F16" s="38"/>
      <c r="G16" s="39" t="str">
        <f t="shared" si="3"/>
        <v xml:space="preserve"> </v>
      </c>
      <c r="P16" s="41">
        <v>10</v>
      </c>
      <c r="Q16" s="69">
        <f t="shared" si="1"/>
        <v>3</v>
      </c>
      <c r="R16" s="67" t="str">
        <f t="shared" si="4"/>
        <v>Juin 2018</v>
      </c>
      <c r="S16" s="44">
        <f t="shared" si="5"/>
        <v>43256</v>
      </c>
    </row>
    <row r="17" spans="1:20" ht="15" customHeight="1" x14ac:dyDescent="0.3">
      <c r="A17" s="33"/>
      <c r="B17" s="34"/>
      <c r="C17" s="35"/>
      <c r="D17" s="36"/>
      <c r="E17" s="37">
        <f t="shared" si="0"/>
        <v>0</v>
      </c>
      <c r="F17" s="38"/>
      <c r="G17" s="39" t="str">
        <f t="shared" si="3"/>
        <v xml:space="preserve"> </v>
      </c>
      <c r="P17" s="41">
        <v>11</v>
      </c>
      <c r="Q17" s="69">
        <f t="shared" si="1"/>
        <v>3</v>
      </c>
      <c r="R17" s="67" t="str">
        <f t="shared" si="4"/>
        <v>Juillet 2018</v>
      </c>
      <c r="S17" s="44">
        <f t="shared" si="5"/>
        <v>43287</v>
      </c>
    </row>
    <row r="18" spans="1:20" ht="15" customHeight="1" x14ac:dyDescent="0.3">
      <c r="A18" s="33"/>
      <c r="B18" s="34"/>
      <c r="C18" s="35"/>
      <c r="D18" s="36"/>
      <c r="E18" s="37">
        <f t="shared" si="0"/>
        <v>0</v>
      </c>
      <c r="F18" s="38"/>
      <c r="G18" s="39" t="str">
        <f t="shared" si="3"/>
        <v xml:space="preserve"> </v>
      </c>
      <c r="P18" s="41">
        <v>12</v>
      </c>
      <c r="Q18" s="69">
        <f t="shared" si="1"/>
        <v>3</v>
      </c>
      <c r="R18" s="67" t="str">
        <f t="shared" si="4"/>
        <v>Août 2018</v>
      </c>
      <c r="S18" s="44">
        <f t="shared" si="5"/>
        <v>43318</v>
      </c>
    </row>
    <row r="19" spans="1:20" ht="15" customHeight="1" x14ac:dyDescent="0.3">
      <c r="A19" s="33"/>
      <c r="B19" s="34"/>
      <c r="C19" s="35"/>
      <c r="D19" s="36"/>
      <c r="E19" s="37">
        <f t="shared" si="0"/>
        <v>0</v>
      </c>
      <c r="F19" s="50"/>
      <c r="G19" s="39" t="str">
        <f t="shared" si="3"/>
        <v xml:space="preserve"> </v>
      </c>
      <c r="N19" s="51"/>
    </row>
    <row r="20" spans="1:20" ht="15" customHeight="1" x14ac:dyDescent="0.3">
      <c r="A20" s="33"/>
      <c r="B20" s="34"/>
      <c r="C20" s="35"/>
      <c r="D20" s="36"/>
      <c r="E20" s="37">
        <f t="shared" si="0"/>
        <v>0</v>
      </c>
      <c r="F20" s="38"/>
      <c r="G20" s="39" t="str">
        <f t="shared" si="3"/>
        <v xml:space="preserve"> </v>
      </c>
      <c r="K20" s="51"/>
      <c r="L20" s="51"/>
    </row>
    <row r="21" spans="1:20" ht="15" customHeight="1" x14ac:dyDescent="0.3">
      <c r="A21" s="33"/>
      <c r="B21" s="34"/>
      <c r="C21" s="35"/>
      <c r="D21" s="36"/>
      <c r="E21" s="37">
        <f t="shared" si="0"/>
        <v>0</v>
      </c>
      <c r="F21" s="38"/>
      <c r="G21" s="39" t="str">
        <f t="shared" si="3"/>
        <v xml:space="preserve"> </v>
      </c>
      <c r="K21" s="51"/>
    </row>
    <row r="22" spans="1:20" ht="15" customHeight="1" x14ac:dyDescent="0.3">
      <c r="A22" s="33"/>
      <c r="B22" s="34"/>
      <c r="C22" s="35"/>
      <c r="D22" s="36"/>
      <c r="E22" s="37">
        <f t="shared" si="0"/>
        <v>0</v>
      </c>
      <c r="F22" s="38"/>
      <c r="G22" s="39" t="str">
        <f t="shared" si="3"/>
        <v xml:space="preserve"> </v>
      </c>
    </row>
    <row r="23" spans="1:20" ht="15" customHeight="1" x14ac:dyDescent="0.3">
      <c r="A23" s="33"/>
      <c r="B23" s="34"/>
      <c r="C23" s="35"/>
      <c r="D23" s="36"/>
      <c r="E23" s="37">
        <f t="shared" si="0"/>
        <v>0</v>
      </c>
      <c r="F23" s="38"/>
      <c r="G23" s="39" t="str">
        <f t="shared" si="3"/>
        <v xml:space="preserve"> </v>
      </c>
    </row>
    <row r="24" spans="1:20" ht="15" customHeight="1" x14ac:dyDescent="0.3">
      <c r="A24" s="33"/>
      <c r="B24" s="34"/>
      <c r="C24" s="35"/>
      <c r="D24" s="36"/>
      <c r="E24" s="37">
        <f t="shared" si="0"/>
        <v>0</v>
      </c>
      <c r="F24" s="38"/>
      <c r="G24" s="39" t="str">
        <f t="shared" si="3"/>
        <v xml:space="preserve"> </v>
      </c>
    </row>
    <row r="25" spans="1:20" ht="15" customHeight="1" x14ac:dyDescent="0.3">
      <c r="A25" s="33"/>
      <c r="B25" s="34"/>
      <c r="C25" s="35"/>
      <c r="D25" s="36"/>
      <c r="E25" s="37">
        <f t="shared" si="0"/>
        <v>0</v>
      </c>
      <c r="F25" s="50"/>
      <c r="G25" s="39" t="str">
        <f t="shared" si="3"/>
        <v xml:space="preserve"> </v>
      </c>
    </row>
    <row r="26" spans="1:20" ht="15" customHeight="1" x14ac:dyDescent="0.3">
      <c r="A26" s="33"/>
      <c r="B26" s="34"/>
      <c r="C26" s="35"/>
      <c r="D26" s="36"/>
      <c r="E26" s="52">
        <f t="shared" si="0"/>
        <v>0</v>
      </c>
      <c r="F26" s="53"/>
      <c r="G26" s="39" t="str">
        <f t="shared" si="3"/>
        <v xml:space="preserve"> </v>
      </c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</row>
    <row r="27" spans="1:20" ht="15" customHeight="1" x14ac:dyDescent="0.3">
      <c r="A27" s="54" t="s">
        <v>10</v>
      </c>
      <c r="B27" s="54" t="s">
        <v>11</v>
      </c>
      <c r="C27" s="54" t="s">
        <v>12</v>
      </c>
      <c r="D27" s="55"/>
      <c r="E27" s="56" t="s">
        <v>6</v>
      </c>
      <c r="F27" s="57" t="s">
        <v>7</v>
      </c>
      <c r="G27" s="58" t="s">
        <v>8</v>
      </c>
    </row>
    <row r="28" spans="1:20" ht="24" customHeight="1" x14ac:dyDescent="0.3">
      <c r="A28" s="59">
        <f>SUM(A7:A27)</f>
        <v>5</v>
      </c>
      <c r="B28" s="60">
        <f>SUM(C7:C26)</f>
        <v>2</v>
      </c>
      <c r="C28" s="61">
        <f>A28-B28</f>
        <v>3</v>
      </c>
      <c r="D28" s="62"/>
      <c r="E28" s="63">
        <f>SUM(E7:E26)</f>
        <v>182.50000005000001</v>
      </c>
      <c r="F28" s="64">
        <f>SUM(F7:F26)</f>
        <v>73</v>
      </c>
      <c r="G28" s="65">
        <f>E28-F28</f>
        <v>109.50000005000001</v>
      </c>
    </row>
  </sheetData>
  <sheetProtection formatColumns="0" formatRows="0"/>
  <mergeCells count="3">
    <mergeCell ref="A4:G4"/>
    <mergeCell ref="F5:G5"/>
    <mergeCell ref="J26:T26"/>
  </mergeCells>
  <printOptions horizontalCentered="1" gridLines="1"/>
  <pageMargins left="0.39370078740157483" right="0.11811023622047245" top="0.62992125984251968" bottom="0" header="0.70866141732283472" footer="0"/>
  <pageSetup paperSize="9" orientation="portrait" r:id="rId1"/>
  <headerFooter alignWithMargins="0"/>
  <ignoredErrors>
    <ignoredError sqref="S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Cours</vt:lpstr>
      <vt:lpstr>Cours!Zone_d_impression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BPA</cp:lastModifiedBy>
  <cp:lastPrinted>2017-09-04T07:43:02Z</cp:lastPrinted>
  <dcterms:created xsi:type="dcterms:W3CDTF">2002-09-06T11:30:58Z</dcterms:created>
  <dcterms:modified xsi:type="dcterms:W3CDTF">2017-10-10T17:10:19Z</dcterms:modified>
</cp:coreProperties>
</file>