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DieseArbeitsmappe" defaultThemeVersion="164011"/>
  <bookViews>
    <workbookView xWindow="0" yWindow="0" windowWidth="28800" windowHeight="10935" activeTab="3"/>
  </bookViews>
  <sheets>
    <sheet name="BewohnerIn" sheetId="10" r:id="rId1"/>
    <sheet name="Stübli- Kurier" sheetId="11" r:id="rId2"/>
    <sheet name="Rosis Garten" sheetId="14" r:id="rId3"/>
    <sheet name="Take-Away" sheetId="12" r:id="rId4"/>
  </sheets>
  <externalReferences>
    <externalReference r:id="rId5"/>
  </externalReferences>
  <definedNames>
    <definedName name="ART">[1]Feuil2!$H$2:$N$2</definedName>
    <definedName name="Images">OFFSET([1]Feuil3!$B$5,MATCH([1]Feuil1!$B$68,[1]Feuil3!$A$5:$A$11,0)-1,)</definedName>
    <definedName name="jo_nee">[1]Feuil2!$D$1:$E$1</definedName>
    <definedName name="Raume">[1]Feuil2!$A$1:$A$7</definedName>
    <definedName name="Technik">[1]Feuil2!$F$1:$F$10</definedName>
    <definedName name="Tischform">[1]Feuil2!$B$1:$B$6</definedName>
    <definedName name="Tischwäsche">[1]Feuil2!$C$1:$C$5</definedName>
  </definedName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2" l="1"/>
  <c r="C13" i="12"/>
  <c r="C6" i="12"/>
  <c r="F37" i="14" l="1"/>
  <c r="F18" i="14"/>
  <c r="I16" i="14"/>
  <c r="I3" i="11" l="1"/>
  <c r="E3" i="11"/>
  <c r="D3" i="11"/>
  <c r="C3" i="11"/>
  <c r="C7" i="11"/>
  <c r="E4" i="11"/>
  <c r="D4" i="11"/>
  <c r="C4" i="11"/>
  <c r="F43" i="12" l="1"/>
  <c r="F42" i="12"/>
  <c r="F41" i="12"/>
  <c r="F40" i="12"/>
  <c r="F37" i="12"/>
  <c r="F36" i="12"/>
  <c r="F35" i="12"/>
  <c r="F34" i="12"/>
  <c r="F31" i="12"/>
  <c r="F30" i="12"/>
  <c r="F29" i="12"/>
  <c r="F28" i="12"/>
  <c r="F25" i="12"/>
  <c r="F24" i="12"/>
  <c r="F23" i="12"/>
  <c r="F22" i="12"/>
  <c r="F19" i="12"/>
  <c r="F18" i="12"/>
  <c r="F17" i="12"/>
  <c r="F16" i="12"/>
  <c r="F13" i="12"/>
  <c r="F12" i="12"/>
  <c r="F11" i="12"/>
  <c r="F10" i="12"/>
  <c r="F7" i="12"/>
  <c r="F6" i="12"/>
  <c r="F5" i="12"/>
  <c r="F4" i="12"/>
  <c r="C43" i="12"/>
  <c r="C42" i="12"/>
  <c r="C41" i="12"/>
  <c r="C40" i="12"/>
  <c r="C37" i="12"/>
  <c r="C36" i="12"/>
  <c r="C35" i="12"/>
  <c r="C34" i="12"/>
  <c r="C31" i="12"/>
  <c r="C30" i="12"/>
  <c r="C29" i="12"/>
  <c r="C28" i="12"/>
  <c r="C25" i="12"/>
  <c r="C24" i="12"/>
  <c r="C23" i="12"/>
  <c r="C22" i="12"/>
  <c r="C19" i="12"/>
  <c r="C18" i="12"/>
  <c r="C17" i="12"/>
  <c r="C16" i="12"/>
  <c r="C12" i="12"/>
  <c r="C11" i="12"/>
  <c r="C10" i="12"/>
  <c r="C5" i="12"/>
  <c r="C4" i="12"/>
  <c r="A44" i="12"/>
  <c r="A43" i="12"/>
  <c r="A42" i="12"/>
  <c r="A41" i="12"/>
  <c r="A39" i="12"/>
  <c r="A38" i="12"/>
  <c r="A37" i="12"/>
  <c r="A36" i="12"/>
  <c r="A35" i="12"/>
  <c r="A33" i="12"/>
  <c r="A32" i="12"/>
  <c r="A31" i="12"/>
  <c r="A30" i="12"/>
  <c r="A29" i="12"/>
  <c r="A27" i="12"/>
  <c r="A26" i="12"/>
  <c r="A25" i="12"/>
  <c r="A24" i="12"/>
  <c r="A23" i="12"/>
  <c r="A21" i="12"/>
  <c r="A20" i="12"/>
  <c r="A19" i="12"/>
  <c r="A18" i="12"/>
  <c r="A17" i="12"/>
  <c r="A15" i="12"/>
  <c r="A14" i="12"/>
  <c r="A13" i="12"/>
  <c r="A12" i="12"/>
  <c r="A11" i="12"/>
  <c r="A9" i="12"/>
  <c r="A8" i="12"/>
  <c r="A7" i="12"/>
  <c r="A6" i="12"/>
  <c r="A5" i="12"/>
  <c r="A3" i="12"/>
  <c r="I44" i="14"/>
  <c r="I43" i="14"/>
  <c r="I42" i="14"/>
  <c r="I41" i="14"/>
  <c r="I40" i="14"/>
  <c r="I39" i="14"/>
  <c r="I38" i="14"/>
  <c r="I37" i="14"/>
  <c r="I36" i="14"/>
  <c r="I35" i="14"/>
  <c r="I34" i="14"/>
  <c r="I33" i="14"/>
  <c r="I32" i="14"/>
  <c r="I31" i="14"/>
  <c r="I30" i="14"/>
  <c r="I29" i="14"/>
  <c r="I28" i="14"/>
  <c r="I27" i="14"/>
  <c r="I26" i="14"/>
  <c r="I25" i="14"/>
  <c r="I24" i="14"/>
  <c r="I23" i="14"/>
  <c r="I22" i="14"/>
  <c r="I21" i="14"/>
  <c r="I20" i="14"/>
  <c r="I19" i="14"/>
  <c r="I18" i="14"/>
  <c r="I17" i="14"/>
  <c r="I15" i="14"/>
  <c r="I14" i="14"/>
  <c r="I13" i="14"/>
  <c r="I12" i="14"/>
  <c r="I11" i="14"/>
  <c r="I10" i="14"/>
  <c r="I9" i="14"/>
  <c r="I8" i="14"/>
  <c r="I7" i="14"/>
  <c r="I6" i="14"/>
  <c r="I5" i="14"/>
  <c r="I4" i="14"/>
  <c r="I3" i="14"/>
  <c r="F38" i="14"/>
  <c r="F36" i="14"/>
  <c r="F35" i="14"/>
  <c r="F34" i="14"/>
  <c r="F33" i="14"/>
  <c r="F32" i="14"/>
  <c r="F31" i="14"/>
  <c r="F30" i="14"/>
  <c r="F29" i="14"/>
  <c r="F28" i="14"/>
  <c r="F27" i="14"/>
  <c r="F26" i="14"/>
  <c r="F25" i="14"/>
  <c r="F24" i="14"/>
  <c r="F23" i="14"/>
  <c r="F22" i="14"/>
  <c r="F21" i="14"/>
  <c r="F20" i="14"/>
  <c r="F19" i="14"/>
  <c r="F17" i="14"/>
  <c r="F16" i="14"/>
  <c r="F15" i="14"/>
  <c r="F14" i="14"/>
  <c r="F13" i="14"/>
  <c r="F12" i="14"/>
  <c r="F11" i="14"/>
  <c r="F10" i="14"/>
  <c r="F9" i="14"/>
  <c r="F8" i="14"/>
  <c r="F7" i="14"/>
  <c r="F6" i="14"/>
  <c r="F5" i="14"/>
  <c r="F4" i="14"/>
  <c r="F3" i="14"/>
  <c r="C44" i="14"/>
  <c r="C43" i="14"/>
  <c r="C42" i="14"/>
  <c r="C41" i="14"/>
  <c r="C40" i="14"/>
  <c r="C39" i="14"/>
  <c r="C38" i="14"/>
  <c r="C37" i="14"/>
  <c r="C36" i="14"/>
  <c r="C35" i="14"/>
  <c r="C34" i="14"/>
  <c r="C33" i="14"/>
  <c r="C32" i="14"/>
  <c r="C31" i="14"/>
  <c r="C30" i="14"/>
  <c r="C29" i="14"/>
  <c r="C28" i="14"/>
  <c r="C27" i="14"/>
  <c r="C26" i="14"/>
  <c r="C25" i="14"/>
  <c r="C24" i="14"/>
  <c r="C23" i="14"/>
  <c r="C22" i="14"/>
  <c r="C21" i="14"/>
  <c r="C20" i="14"/>
  <c r="C19" i="14"/>
  <c r="C18" i="14"/>
  <c r="C17" i="14"/>
  <c r="C16" i="14"/>
  <c r="C15" i="14"/>
  <c r="C14" i="14"/>
  <c r="C13" i="14"/>
  <c r="C12" i="14"/>
  <c r="C11" i="14"/>
  <c r="C10" i="14"/>
  <c r="C9" i="14"/>
  <c r="C8" i="14"/>
  <c r="C7" i="14"/>
  <c r="C6" i="14"/>
  <c r="C5" i="14"/>
  <c r="C4" i="14"/>
  <c r="C3" i="14"/>
  <c r="A44" i="14"/>
  <c r="A43" i="14"/>
  <c r="A42" i="14"/>
  <c r="A41" i="14"/>
  <c r="A39" i="14"/>
  <c r="A37" i="14"/>
  <c r="A36" i="14"/>
  <c r="A35" i="14"/>
  <c r="A33" i="14"/>
  <c r="A32" i="14"/>
  <c r="A31" i="14"/>
  <c r="A30" i="14"/>
  <c r="A29" i="14"/>
  <c r="A27" i="14"/>
  <c r="A26" i="14"/>
  <c r="A25" i="14"/>
  <c r="A24" i="14"/>
  <c r="A23" i="14"/>
  <c r="A21" i="14"/>
  <c r="A20" i="14"/>
  <c r="A19" i="14"/>
  <c r="A18" i="14"/>
  <c r="A17" i="14"/>
  <c r="A15" i="14"/>
  <c r="A14" i="14"/>
  <c r="A13" i="14"/>
  <c r="A12" i="14"/>
  <c r="A11" i="14"/>
  <c r="A9" i="14"/>
  <c r="A8" i="14"/>
  <c r="A7" i="14"/>
  <c r="A6" i="14"/>
  <c r="A5" i="14"/>
  <c r="A3" i="14"/>
  <c r="H38" i="11"/>
  <c r="G38" i="11"/>
  <c r="F38" i="11"/>
  <c r="H37" i="11"/>
  <c r="G37" i="11"/>
  <c r="F37" i="11"/>
  <c r="H36" i="11"/>
  <c r="G36" i="11"/>
  <c r="F36" i="11"/>
  <c r="H35" i="11"/>
  <c r="G35" i="11"/>
  <c r="F35" i="11"/>
  <c r="H34" i="11"/>
  <c r="G34" i="11"/>
  <c r="F34" i="11"/>
  <c r="H33" i="11"/>
  <c r="G33" i="11"/>
  <c r="F33" i="11"/>
  <c r="H32" i="11"/>
  <c r="G32" i="11"/>
  <c r="F32" i="11"/>
  <c r="H31" i="11"/>
  <c r="G31" i="11"/>
  <c r="F31" i="11"/>
  <c r="H30" i="11"/>
  <c r="G30" i="11"/>
  <c r="F30" i="11"/>
  <c r="H29" i="11"/>
  <c r="G29" i="11"/>
  <c r="F29" i="11"/>
  <c r="H28" i="11"/>
  <c r="G28" i="11"/>
  <c r="F28" i="11"/>
  <c r="H27" i="11"/>
  <c r="G27" i="11"/>
  <c r="F27" i="11"/>
  <c r="H26" i="11"/>
  <c r="G26" i="11"/>
  <c r="F26" i="11"/>
  <c r="H25" i="11"/>
  <c r="G25" i="11"/>
  <c r="F25" i="11"/>
  <c r="H24" i="11"/>
  <c r="G24" i="11"/>
  <c r="F24" i="11"/>
  <c r="H23" i="11"/>
  <c r="G23" i="11"/>
  <c r="F23" i="11"/>
  <c r="H22" i="11"/>
  <c r="G22" i="11"/>
  <c r="F22" i="11"/>
  <c r="H21" i="11"/>
  <c r="G21" i="11"/>
  <c r="F21" i="11"/>
  <c r="H20" i="11"/>
  <c r="G20" i="11"/>
  <c r="F20" i="11"/>
  <c r="H19" i="11"/>
  <c r="G19" i="11"/>
  <c r="F19" i="11"/>
  <c r="H18" i="11"/>
  <c r="G18" i="11"/>
  <c r="F18" i="11"/>
  <c r="H17" i="11"/>
  <c r="G17" i="11"/>
  <c r="F17" i="11"/>
  <c r="H16" i="11"/>
  <c r="G16" i="11"/>
  <c r="F16" i="11"/>
  <c r="H15" i="11"/>
  <c r="G15" i="11"/>
  <c r="F15" i="11"/>
  <c r="F14" i="11"/>
  <c r="F13" i="11"/>
  <c r="F12" i="11"/>
  <c r="F11" i="11"/>
  <c r="F10" i="11"/>
  <c r="H14" i="11"/>
  <c r="G14" i="11"/>
  <c r="H13" i="11"/>
  <c r="G13" i="11"/>
  <c r="H12" i="11"/>
  <c r="G12" i="11"/>
  <c r="H11" i="11"/>
  <c r="G11" i="11"/>
  <c r="H10" i="11"/>
  <c r="G10" i="11"/>
  <c r="F9" i="11"/>
  <c r="C44" i="11" l="1"/>
  <c r="C43" i="11"/>
  <c r="C42" i="11"/>
  <c r="C41" i="11"/>
  <c r="C40" i="11"/>
  <c r="C39" i="11"/>
  <c r="C38" i="11"/>
  <c r="C37" i="11"/>
  <c r="C36" i="11"/>
  <c r="C35" i="11"/>
  <c r="C34" i="11"/>
  <c r="C33" i="11"/>
  <c r="C32" i="11"/>
  <c r="C31" i="11"/>
  <c r="C30" i="11"/>
  <c r="C29" i="11"/>
  <c r="C28" i="11"/>
  <c r="C27" i="11"/>
  <c r="C26" i="11"/>
  <c r="C25" i="11"/>
  <c r="C24" i="11"/>
  <c r="C23" i="11"/>
  <c r="C22" i="11"/>
  <c r="C21" i="11"/>
  <c r="C20" i="11"/>
  <c r="C19" i="11"/>
  <c r="C18" i="11"/>
  <c r="C17" i="11"/>
  <c r="C16" i="11"/>
  <c r="C15" i="11"/>
  <c r="C14" i="11"/>
  <c r="C13" i="11"/>
  <c r="C12" i="11"/>
  <c r="C11" i="11"/>
  <c r="C10" i="11"/>
  <c r="I44" i="11"/>
  <c r="I43" i="11"/>
  <c r="I42" i="11"/>
  <c r="I41" i="11"/>
  <c r="I40" i="11"/>
  <c r="I39" i="11"/>
  <c r="I38" i="11"/>
  <c r="I37" i="11"/>
  <c r="I36" i="11"/>
  <c r="I35" i="11"/>
  <c r="I34" i="11"/>
  <c r="I33" i="11"/>
  <c r="I32" i="11"/>
  <c r="I31" i="11"/>
  <c r="I30" i="11"/>
  <c r="I29" i="11"/>
  <c r="I28" i="11"/>
  <c r="I27" i="11"/>
  <c r="I26" i="11"/>
  <c r="I25" i="11"/>
  <c r="I24" i="11"/>
  <c r="I23" i="11"/>
  <c r="I22" i="11"/>
  <c r="I21" i="11"/>
  <c r="I20" i="11"/>
  <c r="I19" i="11"/>
  <c r="I18" i="11"/>
  <c r="I17" i="11"/>
  <c r="I16" i="11"/>
  <c r="I15" i="11"/>
  <c r="I14" i="11"/>
  <c r="I13" i="11"/>
  <c r="I12" i="11"/>
  <c r="I11" i="11"/>
  <c r="I10" i="11"/>
  <c r="I9" i="11"/>
  <c r="I8" i="11"/>
  <c r="H9" i="11"/>
  <c r="G9" i="11"/>
  <c r="I7" i="11"/>
  <c r="I6" i="11"/>
  <c r="I5" i="11"/>
  <c r="I4" i="11"/>
  <c r="C9" i="11"/>
  <c r="E8" i="11"/>
  <c r="D8" i="11"/>
  <c r="C8" i="11"/>
  <c r="E7" i="11"/>
  <c r="D7" i="11"/>
  <c r="E6" i="11"/>
  <c r="D6" i="11"/>
  <c r="C6" i="11"/>
  <c r="E5" i="11"/>
  <c r="D5" i="11"/>
  <c r="C5" i="11"/>
  <c r="A44" i="11"/>
  <c r="A43" i="11"/>
  <c r="A42" i="11"/>
  <c r="A41" i="11"/>
  <c r="A39" i="11"/>
  <c r="A38" i="11"/>
  <c r="A37" i="11"/>
  <c r="A36" i="11"/>
  <c r="A35" i="11"/>
  <c r="A33" i="11"/>
  <c r="A32" i="11"/>
  <c r="A31" i="11"/>
  <c r="A30" i="11"/>
  <c r="A29" i="11"/>
  <c r="A27" i="11"/>
  <c r="A26" i="11"/>
  <c r="A25" i="11"/>
  <c r="A24" i="11"/>
  <c r="A23" i="11"/>
  <c r="A21" i="11"/>
  <c r="A20" i="11"/>
  <c r="A19" i="11"/>
  <c r="A18" i="11"/>
  <c r="A17" i="11"/>
  <c r="A15" i="11"/>
  <c r="A14" i="11"/>
  <c r="A13" i="11"/>
  <c r="A12" i="11"/>
  <c r="A11" i="11"/>
  <c r="A9" i="11"/>
  <c r="A8" i="11"/>
  <c r="A7" i="11"/>
  <c r="A6" i="11"/>
  <c r="A5" i="11"/>
  <c r="A3" i="11"/>
  <c r="J48" i="10" l="1"/>
  <c r="J47" i="10"/>
  <c r="J46" i="10"/>
  <c r="J45" i="10"/>
  <c r="A4" i="10"/>
  <c r="J44" i="10"/>
  <c r="J43" i="10"/>
  <c r="J42" i="10"/>
  <c r="J41" i="10"/>
  <c r="J39" i="10"/>
  <c r="J38" i="10"/>
  <c r="J37" i="10"/>
  <c r="J36" i="10"/>
  <c r="J35" i="10"/>
  <c r="J33" i="10"/>
  <c r="J32" i="10"/>
  <c r="J31" i="10"/>
  <c r="J30" i="10"/>
  <c r="J29" i="10"/>
  <c r="J27" i="10"/>
  <c r="J26" i="10"/>
  <c r="J25" i="10"/>
  <c r="J24" i="10"/>
  <c r="J23" i="10"/>
  <c r="J21" i="10"/>
  <c r="J20" i="10"/>
  <c r="J19" i="10"/>
  <c r="J18" i="10"/>
  <c r="J17" i="10"/>
  <c r="J15" i="10"/>
  <c r="J14" i="10"/>
  <c r="J13" i="10"/>
  <c r="J12" i="10"/>
  <c r="J11" i="10"/>
  <c r="J9" i="10"/>
  <c r="J8" i="10"/>
  <c r="J7" i="10"/>
  <c r="J6" i="10"/>
  <c r="J5" i="10"/>
  <c r="J3" i="10"/>
  <c r="A4" i="14" l="1"/>
  <c r="A4" i="12"/>
  <c r="J4" i="10"/>
  <c r="A4" i="11"/>
  <c r="A28" i="10"/>
  <c r="A10" i="10"/>
  <c r="A22" i="10"/>
  <c r="A34" i="10"/>
  <c r="A16" i="10"/>
  <c r="A40" i="10"/>
  <c r="I41" i="12"/>
  <c r="I34" i="12"/>
  <c r="I28" i="12"/>
  <c r="I22" i="12"/>
  <c r="I17" i="12"/>
  <c r="I10" i="12"/>
  <c r="I5" i="12"/>
  <c r="A34" i="14" l="1"/>
  <c r="A34" i="12"/>
  <c r="A10" i="14"/>
  <c r="A10" i="12"/>
  <c r="A28" i="14"/>
  <c r="A28" i="12"/>
  <c r="A40" i="14"/>
  <c r="A40" i="12"/>
  <c r="A22" i="14"/>
  <c r="A22" i="12"/>
  <c r="A16" i="14"/>
  <c r="A16" i="12"/>
  <c r="J28" i="10"/>
  <c r="A28" i="11"/>
  <c r="J40" i="10"/>
  <c r="A40" i="11"/>
  <c r="J16" i="10"/>
  <c r="A16" i="11"/>
  <c r="J34" i="10"/>
  <c r="A34" i="11"/>
  <c r="J22" i="10"/>
  <c r="A22" i="11"/>
  <c r="J10" i="10"/>
  <c r="A10" i="11"/>
</calcChain>
</file>

<file path=xl/sharedStrings.xml><?xml version="1.0" encoding="utf-8"?>
<sst xmlns="http://schemas.openxmlformats.org/spreadsheetml/2006/main" count="249" uniqueCount="162">
  <si>
    <t>Abendessen</t>
  </si>
  <si>
    <t>Alternative</t>
  </si>
  <si>
    <t>Montag</t>
  </si>
  <si>
    <t>Suppe</t>
  </si>
  <si>
    <t>Milch und Kaffee</t>
  </si>
  <si>
    <t>Wenn nicht anders vermerkt verwenden wir Ausschliesslich Schweizer Fleisch.</t>
  </si>
  <si>
    <t>Dienstag</t>
  </si>
  <si>
    <t>Mittwoch</t>
  </si>
  <si>
    <t>Donnerstag</t>
  </si>
  <si>
    <t>Freitag</t>
  </si>
  <si>
    <t>Samstag</t>
  </si>
  <si>
    <t>Sonntag</t>
  </si>
  <si>
    <t>Mittagessen</t>
  </si>
  <si>
    <t>***</t>
  </si>
  <si>
    <t>Dessert</t>
  </si>
  <si>
    <t>Menu</t>
  </si>
  <si>
    <t>Vorspeise</t>
  </si>
  <si>
    <t>Casata mit Rahm</t>
  </si>
  <si>
    <t>Himbeertraum</t>
  </si>
  <si>
    <t>Käseteller</t>
  </si>
  <si>
    <t>Birchermüesli</t>
  </si>
  <si>
    <t>Wochenhit:</t>
  </si>
  <si>
    <t>Birnencreme</t>
  </si>
  <si>
    <t>Currysuppe</t>
  </si>
  <si>
    <t>Eierschwämmli-Cremesuppe</t>
  </si>
  <si>
    <t>Fenchelsuppe</t>
  </si>
  <si>
    <t>Fruchtwähe</t>
  </si>
  <si>
    <t>Fleischkäse-Teller garniert</t>
  </si>
  <si>
    <t>Belegte Brötli mit</t>
  </si>
  <si>
    <t>Bouillon mit Fideli</t>
  </si>
  <si>
    <t>Erbsen-Cremesuppe</t>
  </si>
  <si>
    <t>Brotsuppe mit Kümmel</t>
  </si>
  <si>
    <t>Gemüse-Cremesuppe</t>
  </si>
  <si>
    <t>Gemischte Fleischplatte</t>
  </si>
  <si>
    <t>mit Garnituren</t>
  </si>
  <si>
    <t>Grosis Garten</t>
  </si>
  <si>
    <t>Spiralenteigwaren</t>
  </si>
  <si>
    <t>Broccoli</t>
  </si>
  <si>
    <t>Bouillonkartoffeln</t>
  </si>
  <si>
    <t>Krautstiel mit Peperoni</t>
  </si>
  <si>
    <t>Bunte Rübli</t>
  </si>
  <si>
    <t>Polenta</t>
  </si>
  <si>
    <t>Schweins Saltimbocca</t>
  </si>
  <si>
    <t>Bohnen mit Zwiebeln</t>
  </si>
  <si>
    <t>Rahmspinat</t>
  </si>
  <si>
    <t>Zwiebelsauce</t>
  </si>
  <si>
    <t>Rösti</t>
  </si>
  <si>
    <t>Schwarzwurzeln mit Kräutern</t>
  </si>
  <si>
    <t>Rindsgeschnetzeltes</t>
  </si>
  <si>
    <t>Nudeln</t>
  </si>
  <si>
    <t xml:space="preserve">Wurstwegge </t>
  </si>
  <si>
    <t>mit Brüsseler-Salat</t>
  </si>
  <si>
    <t>Creme-Donut</t>
  </si>
  <si>
    <t>Silserli mit Thonmousse</t>
  </si>
  <si>
    <t>Piccata Milanese</t>
  </si>
  <si>
    <t>Romanesco</t>
  </si>
  <si>
    <t>Parmesanhobel</t>
  </si>
  <si>
    <t xml:space="preserve">Spaghetti </t>
  </si>
  <si>
    <t>Cremige Teigwarenpfanne</t>
  </si>
  <si>
    <t>Kartoffel-Gemüseauflauf</t>
  </si>
  <si>
    <t xml:space="preserve">Cremige Polenta </t>
  </si>
  <si>
    <t>Dorsch im Eimantel</t>
  </si>
  <si>
    <t>Dill-Mayonnaise</t>
  </si>
  <si>
    <t>Menuänderungen bleiben vorbehalten</t>
  </si>
  <si>
    <t>Preisliste &lt;&lt;Stübli- Kurier&gt;&gt;</t>
  </si>
  <si>
    <t>Leistungsbereich</t>
  </si>
  <si>
    <t>Dienstleistung</t>
  </si>
  <si>
    <t>Preis in CHF</t>
  </si>
  <si>
    <t>Stübli- Kurier</t>
  </si>
  <si>
    <t>Menu 1 normale Portion</t>
  </si>
  <si>
    <t>Menus</t>
  </si>
  <si>
    <t>Menu 1 kleine Portion</t>
  </si>
  <si>
    <t>Menu 2 normale Portion</t>
  </si>
  <si>
    <t>Menu 2 kleine Portion</t>
  </si>
  <si>
    <t>Vegetarisch normale Portion</t>
  </si>
  <si>
    <t>Vegetarisch kleine Portion</t>
  </si>
  <si>
    <t>Probe-Essen (Barzahlung)</t>
  </si>
  <si>
    <t>Stornierung am selben Tag</t>
  </si>
  <si>
    <t>Grüner Blattsalat mit Hausdressing</t>
  </si>
  <si>
    <t>Gemischter Salat mit Hausdressing</t>
  </si>
  <si>
    <t>Frenchdressing 5dl</t>
  </si>
  <si>
    <t>Tagessuppe fürs Znacht 5 dl</t>
  </si>
  <si>
    <t>2dl Primitivo (Rotwein)</t>
  </si>
  <si>
    <t>2 dl Pinot Grigio (Weisswein)</t>
  </si>
  <si>
    <t>Feldschlösschen Bier Original 33cl</t>
  </si>
  <si>
    <t>Feldschlösschen Alkoholfrei 33cl</t>
  </si>
  <si>
    <t>Butterzopf 600gr.</t>
  </si>
  <si>
    <t>Butterzopf 400gr.</t>
  </si>
  <si>
    <t>Speckzopf 600gr.</t>
  </si>
  <si>
    <t>Speckzopf 400gr.</t>
  </si>
  <si>
    <t>Russenzopf 1.2Kg</t>
  </si>
  <si>
    <t>Vorbestellungen werden jeweils bis 12.00 Uhr</t>
  </si>
  <si>
    <t>am Vortag unter der Nummer 061 645 20 46</t>
  </si>
  <si>
    <t>angenommen.</t>
  </si>
  <si>
    <t>Gültigkeit dieser Preisliste ab November 2019</t>
  </si>
  <si>
    <t>Alle Preise in CHF inklusive der gesetzlichen MWST.</t>
  </si>
  <si>
    <t>Wenn nicht anders vermerkt verwenden wir Ausschliesslich Schweizer Fleisch. Menuänderungen bleiben vorbehalten</t>
  </si>
  <si>
    <t>Tel. 061 645 20 46</t>
  </si>
  <si>
    <t>Preis Menu  CHF 25.- inkl. Salattellerli / halbe Portion CHF 21.-</t>
  </si>
  <si>
    <t>Preis Menu Vegetarisch CHF 21.- inkl. Salattellerli / halbe Portion CHF 18.50</t>
  </si>
  <si>
    <t>Bei jeglicher kostform die Sie bestellen, können</t>
  </si>
  <si>
    <t>Allergene enthalten sein.</t>
  </si>
  <si>
    <t>Wir bieten spezielle Kostformen und Diäten auf Anfrage an.</t>
  </si>
  <si>
    <t>us em Ofe</t>
  </si>
  <si>
    <t>Rosis Garten</t>
  </si>
  <si>
    <t>Ihr Restaurant im Quartier</t>
  </si>
  <si>
    <t>Sonntag - Freitag geöffnet von 11 bis 18 Uhr</t>
  </si>
  <si>
    <t>Samstag geöffnet von 10 bis 18 Uhr</t>
  </si>
  <si>
    <t>Ab 14 Uhr Café Kuchen und Tea Time</t>
  </si>
  <si>
    <t>Rauracherstrasse 111, 4125 Riehen</t>
  </si>
  <si>
    <t>Telefonnummer 061 426 11 96</t>
  </si>
  <si>
    <t>Tagesgericht</t>
  </si>
  <si>
    <t>Vegetarisch</t>
  </si>
  <si>
    <t>0.5l</t>
  </si>
  <si>
    <t>0.5L</t>
  </si>
  <si>
    <t>Cremiger Risotto</t>
  </si>
  <si>
    <t>Gebratene Perlhuhnbrust</t>
  </si>
  <si>
    <t>Pfefferrahmsauce</t>
  </si>
  <si>
    <t>Clementinensalat</t>
  </si>
  <si>
    <t xml:space="preserve">Moccacreme mit </t>
  </si>
  <si>
    <t xml:space="preserve">flambierten </t>
  </si>
  <si>
    <t>Marshmallows</t>
  </si>
  <si>
    <t>Apfelstrudel mit</t>
  </si>
  <si>
    <t>Schinken &amp; Ei</t>
  </si>
  <si>
    <t>garniert</t>
  </si>
  <si>
    <t>Basler Brot</t>
  </si>
  <si>
    <t>Ravioli in Tomatensauce</t>
  </si>
  <si>
    <t>Reibkäse</t>
  </si>
  <si>
    <t>Fotzelschnitte mit</t>
  </si>
  <si>
    <t>Apfelmus</t>
  </si>
  <si>
    <t>Zimt und Zucker</t>
  </si>
  <si>
    <t>Weichkäse</t>
  </si>
  <si>
    <t xml:space="preserve">Gschwellti mit Hart-und </t>
  </si>
  <si>
    <t>Asiatisches Bami Goreng</t>
  </si>
  <si>
    <t>Walliser Röschti</t>
  </si>
  <si>
    <t>Vanillesauce</t>
  </si>
  <si>
    <t>Paprikasauce</t>
  </si>
  <si>
    <t>Madeirasauce</t>
  </si>
  <si>
    <t>Honig-Orangensauce</t>
  </si>
  <si>
    <t xml:space="preserve">Cevapcici </t>
  </si>
  <si>
    <t>Tomatensauce</t>
  </si>
  <si>
    <t>Kalbsbratwurst</t>
  </si>
  <si>
    <t>Gemüseeinlage</t>
  </si>
  <si>
    <t>Schwarzwurzeln</t>
  </si>
  <si>
    <t>Cherrytomaten</t>
  </si>
  <si>
    <t>Basilikum</t>
  </si>
  <si>
    <t>Parmesan</t>
  </si>
  <si>
    <t>Siedfleischsalat garniert</t>
  </si>
  <si>
    <t>Dr</t>
  </si>
  <si>
    <t xml:space="preserve">zur </t>
  </si>
  <si>
    <t>Menulieferung</t>
  </si>
  <si>
    <t xml:space="preserve">bringt </t>
  </si>
  <si>
    <t>zusätzlich</t>
  </si>
  <si>
    <t xml:space="preserve">Dreierlei, </t>
  </si>
  <si>
    <t xml:space="preserve">früsch </t>
  </si>
  <si>
    <t>Mostbrökli mit</t>
  </si>
  <si>
    <t>Preise</t>
  </si>
  <si>
    <t>Tagesmenu CHF 18.-</t>
  </si>
  <si>
    <t>Vegetarisch CHF 15.-</t>
  </si>
  <si>
    <t>Suppe CHF 6.50.-</t>
  </si>
  <si>
    <t>Tel 061 426 11 96</t>
  </si>
  <si>
    <t xml:space="preserve">   Mittagessen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</si>
</sst>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0" x14ac:knownFonts="1">
    <font>
      <sz val="11"/>
      <color theme="1"/>
      <name val="Calibri"/>
      <family val="2"/>
      <scheme val="minor"/>
    </font>
    <font>
      <sz val="11"/>
      <color theme="1"/>
      <name val="Frutiger 45 Light"/>
      <family val="2"/>
    </font>
    <font>
      <sz val="11"/>
      <color theme="1"/>
      <name val="Frutiger 45 Light"/>
      <family val="2"/>
    </font>
    <font>
      <sz val="11"/>
      <color theme="1"/>
      <name val="Frutiger 45 Light"/>
      <family val="2"/>
    </font>
    <font>
      <sz val="11"/>
      <color theme="1"/>
      <name val="Frutiger 45 Light"/>
      <family val="2"/>
    </font>
    <font>
      <sz val="11"/>
      <color theme="1"/>
      <name val="Frutiger 45 Light"/>
      <family val="2"/>
    </font>
    <font>
      <sz val="11"/>
      <color theme="1"/>
      <name val="Frutiger 45 Light"/>
      <family val="2"/>
    </font>
    <font>
      <sz val="11"/>
      <color theme="1"/>
      <name val="Frutiger 45 Light"/>
      <family val="2"/>
    </font>
    <font>
      <sz val="11"/>
      <color theme="1"/>
      <name val="Frutiger 45 Light"/>
      <family val="2"/>
    </font>
    <font>
      <sz val="11"/>
      <color theme="1"/>
      <name val="Frutiger 45 Light"/>
      <family val="2"/>
    </font>
    <font>
      <sz val="11"/>
      <color theme="1"/>
      <name val="Frutiger 45 Light"/>
      <family val="2"/>
    </font>
    <font>
      <sz val="11"/>
      <color theme="1"/>
      <name val="Frutiger 45 Light"/>
      <family val="2"/>
    </font>
    <font>
      <sz val="11"/>
      <color theme="1"/>
      <name val="Frutiger 45 Light"/>
      <family val="2"/>
    </font>
    <font>
      <sz val="11"/>
      <color theme="1"/>
      <name val="Frutiger 45 Light"/>
      <family val="2"/>
    </font>
    <font>
      <sz val="11"/>
      <color theme="1"/>
      <name val="Frutiger 45 Light"/>
      <family val="2"/>
    </font>
    <font>
      <sz val="11"/>
      <color theme="1"/>
      <name val="Frutiger 45 Light"/>
      <family val="2"/>
    </font>
    <font>
      <sz val="11"/>
      <color theme="1"/>
      <name val="Frutiger 45 Light"/>
      <family val="2"/>
    </font>
    <font>
      <sz val="11"/>
      <color theme="1"/>
      <name val="Frutiger 45 Light"/>
      <family val="2"/>
    </font>
    <font>
      <sz val="11"/>
      <color theme="1"/>
      <name val="Frutiger 45 Light"/>
      <family val="2"/>
    </font>
    <font>
      <sz val="11"/>
      <color theme="1"/>
      <name val="Frutiger 45 Light"/>
      <family val="2"/>
    </font>
    <font>
      <sz val="11"/>
      <color theme="1"/>
      <name val="Frutiger 45 Light"/>
      <family val="2"/>
    </font>
    <font>
      <sz val="11"/>
      <color theme="1"/>
      <name val="Frutiger 45 Light"/>
      <family val="2"/>
    </font>
    <font>
      <sz val="11"/>
      <color theme="1"/>
      <name val="Frutiger 45 Light"/>
      <family val="2"/>
    </font>
    <font>
      <sz val="11"/>
      <color theme="1"/>
      <name val="Frutiger 45 Light"/>
      <family val="2"/>
    </font>
    <font>
      <sz val="11"/>
      <color theme="1"/>
      <name val="Frutiger 45 Light"/>
      <family val="2"/>
    </font>
    <font>
      <sz val="11"/>
      <color theme="1"/>
      <name val="Frutiger 45 Light"/>
      <family val="2"/>
    </font>
    <font>
      <sz val="11"/>
      <color theme="1"/>
      <name val="Frutiger 45 Light"/>
      <family val="2"/>
    </font>
    <font>
      <sz val="11"/>
      <color theme="1"/>
      <name val="Frutiger 45 Light"/>
      <family val="2"/>
    </font>
    <font>
      <sz val="11"/>
      <color theme="1"/>
      <name val="Frutiger 45 Light"/>
      <family val="2"/>
    </font>
    <font>
      <sz val="11"/>
      <color theme="1"/>
      <name val="Frutiger 45 Light"/>
      <family val="2"/>
    </font>
    <font>
      <sz val="11"/>
      <color theme="1"/>
      <name val="Frutiger 45 Light"/>
      <family val="2"/>
    </font>
    <font>
      <sz val="11"/>
      <color theme="1"/>
      <name val="Frutiger 45 Light"/>
      <family val="2"/>
    </font>
    <font>
      <sz val="11"/>
      <color theme="1"/>
      <name val="Frutiger 45 Light"/>
      <family val="2"/>
    </font>
    <font>
      <sz val="11"/>
      <color theme="1"/>
      <name val="Frutiger 45 Light"/>
      <family val="2"/>
    </font>
    <font>
      <sz val="11"/>
      <color theme="1"/>
      <name val="Frutiger 45 Light"/>
      <family val="2"/>
    </font>
    <font>
      <sz val="11"/>
      <color rgb="FFFF0000"/>
      <name val="Frutiger 45 Light"/>
      <family val="2"/>
    </font>
    <font>
      <b/>
      <sz val="11"/>
      <color theme="1"/>
      <name val="Frutiger 45 Light"/>
      <family val="2"/>
    </font>
    <font>
      <b/>
      <sz val="22"/>
      <color theme="1"/>
      <name val="Frutiger 45 Light"/>
      <family val="2"/>
    </font>
    <font>
      <b/>
      <sz val="12"/>
      <color theme="1"/>
      <name val="Frutiger 45 Light"/>
      <family val="2"/>
    </font>
    <font>
      <sz val="12"/>
      <color theme="1"/>
      <name val="Frutiger 45 Light"/>
      <family val="2"/>
    </font>
    <font>
      <sz val="11"/>
      <name val="Frutiger 45 Light"/>
      <family val="2"/>
    </font>
    <font>
      <b/>
      <sz val="11"/>
      <name val="Frutiger 45 Light"/>
      <family val="2"/>
    </font>
    <font>
      <b/>
      <sz val="36"/>
      <color rgb="FF2E74B5"/>
      <name val="Frutiger 45 Light"/>
      <family val="2"/>
    </font>
    <font>
      <b/>
      <sz val="14"/>
      <color rgb="FF2E74B5"/>
      <name val="Frutiger 45 Light"/>
      <family val="2"/>
    </font>
    <font>
      <b/>
      <sz val="14"/>
      <color theme="1"/>
      <name val="Frutiger 45 Light"/>
      <family val="2"/>
    </font>
    <font>
      <sz val="9"/>
      <color theme="1"/>
      <name val="Frutiger 45 Light"/>
      <family val="2"/>
    </font>
    <font>
      <b/>
      <sz val="16"/>
      <color theme="1"/>
      <name val="Frutiger 45 Light"/>
      <family val="2"/>
    </font>
    <font>
      <b/>
      <sz val="10"/>
      <color theme="1"/>
      <name val="Frutiger 45 Light"/>
      <family val="2"/>
    </font>
    <font>
      <sz val="11"/>
      <color theme="0"/>
      <name val="Frutiger 45 Light"/>
      <family val="2"/>
    </font>
    <font>
      <sz val="11"/>
      <color indexed="8"/>
      <name val="Frutiger 45 Light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92">
    <xf numFmtId="0" fontId="0" fillId="0" borderId="0" xfId="0"/>
    <xf numFmtId="0" fontId="34" fillId="0" borderId="0" xfId="0" applyFont="1"/>
    <xf numFmtId="0" fontId="34" fillId="0" borderId="0" xfId="0" applyFont="1" applyBorder="1"/>
    <xf numFmtId="0" fontId="33" fillId="0" borderId="0" xfId="0" applyFont="1" applyBorder="1"/>
    <xf numFmtId="0" fontId="34" fillId="0" borderId="1" xfId="0" applyFont="1" applyBorder="1"/>
    <xf numFmtId="16" fontId="34" fillId="0" borderId="0" xfId="0" applyNumberFormat="1" applyFont="1" applyBorder="1"/>
    <xf numFmtId="0" fontId="33" fillId="0" borderId="0" xfId="0" applyFont="1"/>
    <xf numFmtId="0" fontId="36" fillId="0" borderId="0" xfId="0" applyFont="1"/>
    <xf numFmtId="0" fontId="38" fillId="0" borderId="0" xfId="0" applyFont="1"/>
    <xf numFmtId="0" fontId="39" fillId="0" borderId="0" xfId="0" applyFont="1"/>
    <xf numFmtId="0" fontId="37" fillId="0" borderId="0" xfId="0" applyFont="1" applyAlignment="1">
      <alignment horizontal="center"/>
    </xf>
    <xf numFmtId="0" fontId="33" fillId="0" borderId="1" xfId="0" applyFont="1" applyBorder="1"/>
    <xf numFmtId="0" fontId="32" fillId="0" borderId="0" xfId="0" applyFont="1"/>
    <xf numFmtId="0" fontId="36" fillId="0" borderId="1" xfId="0" applyFont="1" applyBorder="1"/>
    <xf numFmtId="0" fontId="32" fillId="0" borderId="0" xfId="0" applyFont="1" applyBorder="1"/>
    <xf numFmtId="0" fontId="31" fillId="0" borderId="0" xfId="0" applyFont="1"/>
    <xf numFmtId="0" fontId="30" fillId="0" borderId="0" xfId="0" applyFont="1"/>
    <xf numFmtId="16" fontId="29" fillId="0" borderId="0" xfId="0" applyNumberFormat="1" applyFont="1" applyBorder="1"/>
    <xf numFmtId="0" fontId="29" fillId="0" borderId="0" xfId="0" applyFont="1" applyBorder="1"/>
    <xf numFmtId="0" fontId="29" fillId="0" borderId="0" xfId="0" applyFont="1"/>
    <xf numFmtId="0" fontId="28" fillId="0" borderId="0" xfId="0" applyFont="1"/>
    <xf numFmtId="0" fontId="40" fillId="0" borderId="0" xfId="0" applyFont="1" applyBorder="1"/>
    <xf numFmtId="0" fontId="40" fillId="0" borderId="0" xfId="0" applyFont="1"/>
    <xf numFmtId="0" fontId="41" fillId="0" borderId="0" xfId="0" applyFont="1" applyBorder="1"/>
    <xf numFmtId="0" fontId="27" fillId="0" borderId="0" xfId="0" applyFont="1" applyBorder="1"/>
    <xf numFmtId="0" fontId="26" fillId="0" borderId="0" xfId="0" applyFont="1"/>
    <xf numFmtId="0" fontId="25" fillId="0" borderId="0" xfId="0" applyFont="1"/>
    <xf numFmtId="0" fontId="24" fillId="0" borderId="0" xfId="0" applyFont="1" applyBorder="1"/>
    <xf numFmtId="0" fontId="36" fillId="0" borderId="0" xfId="0" applyFont="1" applyBorder="1"/>
    <xf numFmtId="0" fontId="37" fillId="0" borderId="0" xfId="0" applyFont="1" applyBorder="1"/>
    <xf numFmtId="0" fontId="35" fillId="0" borderId="0" xfId="0" applyFont="1" applyBorder="1"/>
    <xf numFmtId="0" fontId="38" fillId="0" borderId="0" xfId="0" applyFont="1" applyBorder="1"/>
    <xf numFmtId="0" fontId="39" fillId="0" borderId="0" xfId="0" applyFont="1" applyBorder="1"/>
    <xf numFmtId="16" fontId="29" fillId="0" borderId="0" xfId="0" applyNumberFormat="1" applyFont="1" applyFill="1" applyBorder="1"/>
    <xf numFmtId="0" fontId="23" fillId="0" borderId="0" xfId="0" applyFont="1"/>
    <xf numFmtId="0" fontId="23" fillId="0" borderId="1" xfId="0" applyFont="1" applyBorder="1"/>
    <xf numFmtId="0" fontId="40" fillId="0" borderId="1" xfId="0" applyFont="1" applyBorder="1"/>
    <xf numFmtId="0" fontId="22" fillId="0" borderId="0" xfId="0" applyFont="1"/>
    <xf numFmtId="0" fontId="22" fillId="0" borderId="0" xfId="0" applyFont="1" applyBorder="1"/>
    <xf numFmtId="0" fontId="21" fillId="0" borderId="0" xfId="0" applyFont="1"/>
    <xf numFmtId="0" fontId="20" fillId="0" borderId="0" xfId="0" applyFont="1"/>
    <xf numFmtId="0" fontId="19" fillId="0" borderId="0" xfId="0" applyFont="1"/>
    <xf numFmtId="0" fontId="18" fillId="0" borderId="0" xfId="0" applyFont="1"/>
    <xf numFmtId="0" fontId="42" fillId="0" borderId="0" xfId="0" applyFont="1" applyAlignment="1">
      <alignment horizontal="center" vertical="center"/>
    </xf>
    <xf numFmtId="0" fontId="43" fillId="0" borderId="0" xfId="0" applyFont="1" applyAlignment="1">
      <alignment horizontal="center" vertical="center"/>
    </xf>
    <xf numFmtId="0" fontId="39" fillId="0" borderId="0" xfId="0" applyFont="1" applyAlignment="1">
      <alignment horizontal="center" vertical="center"/>
    </xf>
    <xf numFmtId="0" fontId="15" fillId="0" borderId="0" xfId="0" applyFont="1"/>
    <xf numFmtId="0" fontId="45" fillId="0" borderId="0" xfId="0" applyFont="1"/>
    <xf numFmtId="0" fontId="13" fillId="0" borderId="0" xfId="0" applyFont="1"/>
    <xf numFmtId="16" fontId="11" fillId="0" borderId="0" xfId="0" applyNumberFormat="1" applyFont="1" applyBorder="1"/>
    <xf numFmtId="16" fontId="11" fillId="0" borderId="0" xfId="0" applyNumberFormat="1" applyFont="1" applyFill="1" applyBorder="1"/>
    <xf numFmtId="0" fontId="11" fillId="0" borderId="0" xfId="0" applyFont="1"/>
    <xf numFmtId="0" fontId="10" fillId="0" borderId="0" xfId="0" applyFont="1"/>
    <xf numFmtId="0" fontId="9" fillId="0" borderId="0" xfId="0" applyFont="1"/>
    <xf numFmtId="0" fontId="8" fillId="0" borderId="0" xfId="0" applyFont="1"/>
    <xf numFmtId="0" fontId="8" fillId="0" borderId="1" xfId="0" applyFont="1" applyBorder="1"/>
    <xf numFmtId="0" fontId="21" fillId="0" borderId="1" xfId="0" applyFont="1" applyBorder="1"/>
    <xf numFmtId="0" fontId="8" fillId="0" borderId="0" xfId="0" applyFont="1" applyBorder="1"/>
    <xf numFmtId="0" fontId="7" fillId="0" borderId="0" xfId="0" applyFont="1"/>
    <xf numFmtId="0" fontId="6" fillId="0" borderId="0" xfId="0" applyFont="1"/>
    <xf numFmtId="0" fontId="6" fillId="0" borderId="0" xfId="0" applyFont="1" applyBorder="1"/>
    <xf numFmtId="16" fontId="11" fillId="0" borderId="0" xfId="0" applyNumberFormat="1" applyFont="1" applyBorder="1" applyAlignment="1">
      <alignment vertical="center"/>
    </xf>
    <xf numFmtId="0" fontId="32" fillId="0" borderId="0" xfId="0" applyFont="1" applyAlignment="1">
      <alignment horizontal="left" vertical="center"/>
    </xf>
    <xf numFmtId="0" fontId="34" fillId="0" borderId="0" xfId="0" applyFont="1" applyAlignment="1">
      <alignment horizontal="left" vertical="center"/>
    </xf>
    <xf numFmtId="0" fontId="36" fillId="0" borderId="0" xfId="0" applyFont="1" applyAlignment="1">
      <alignment horizontal="left" vertical="center"/>
    </xf>
    <xf numFmtId="0" fontId="12" fillId="0" borderId="0" xfId="0" applyFont="1" applyAlignment="1">
      <alignment horizontal="left" vertical="center"/>
    </xf>
    <xf numFmtId="0" fontId="46" fillId="0" borderId="0" xfId="0" applyFont="1" applyAlignment="1">
      <alignment horizontal="left" vertical="center"/>
    </xf>
    <xf numFmtId="0" fontId="37" fillId="0" borderId="0" xfId="0" applyFont="1" applyAlignment="1">
      <alignment horizontal="left" vertical="center"/>
    </xf>
    <xf numFmtId="0" fontId="34" fillId="0" borderId="0" xfId="0" applyFont="1" applyBorder="1" applyAlignment="1">
      <alignment horizontal="left" vertical="center"/>
    </xf>
    <xf numFmtId="0" fontId="37" fillId="0" borderId="0" xfId="0" applyFont="1" applyBorder="1" applyAlignment="1">
      <alignment horizontal="left" vertical="center"/>
    </xf>
    <xf numFmtId="0" fontId="34" fillId="0" borderId="1" xfId="0" applyFont="1" applyBorder="1" applyAlignment="1">
      <alignment horizontal="left" vertical="center"/>
    </xf>
    <xf numFmtId="0" fontId="36" fillId="0" borderId="1" xfId="0" applyFont="1" applyBorder="1" applyAlignment="1">
      <alignment horizontal="left" vertical="center"/>
    </xf>
    <xf numFmtId="0" fontId="33" fillId="0" borderId="0" xfId="0" applyFont="1" applyBorder="1" applyAlignment="1">
      <alignment horizontal="left" vertical="center"/>
    </xf>
    <xf numFmtId="0" fontId="40" fillId="0" borderId="0" xfId="0" applyFont="1" applyBorder="1" applyAlignment="1">
      <alignment horizontal="left" vertical="center"/>
    </xf>
    <xf numFmtId="16" fontId="29" fillId="0" borderId="0" xfId="0" applyNumberFormat="1" applyFont="1" applyFill="1" applyBorder="1" applyAlignment="1">
      <alignment horizontal="left" vertical="center"/>
    </xf>
    <xf numFmtId="0" fontId="32" fillId="0" borderId="0" xfId="0" applyFont="1" applyBorder="1" applyAlignment="1">
      <alignment horizontal="left" vertical="center"/>
    </xf>
    <xf numFmtId="16" fontId="34" fillId="0" borderId="0" xfId="0" applyNumberFormat="1" applyFont="1" applyBorder="1" applyAlignment="1">
      <alignment horizontal="left" vertical="center"/>
    </xf>
    <xf numFmtId="0" fontId="24" fillId="0" borderId="0" xfId="0" applyFont="1" applyBorder="1" applyAlignment="1">
      <alignment horizontal="left" vertical="center"/>
    </xf>
    <xf numFmtId="0" fontId="36" fillId="0" borderId="0" xfId="0" applyFont="1" applyBorder="1" applyAlignment="1">
      <alignment horizontal="left" vertical="center"/>
    </xf>
    <xf numFmtId="0" fontId="41" fillId="0" borderId="0" xfId="0" applyFont="1" applyBorder="1" applyAlignment="1">
      <alignment horizontal="left" vertical="center"/>
    </xf>
    <xf numFmtId="0" fontId="35" fillId="0" borderId="0" xfId="0" applyFont="1" applyBorder="1" applyAlignment="1">
      <alignment horizontal="left" vertical="center"/>
    </xf>
    <xf numFmtId="16" fontId="29" fillId="0" borderId="0" xfId="0" applyNumberFormat="1" applyFont="1" applyBorder="1" applyAlignment="1">
      <alignment horizontal="left" vertical="center"/>
    </xf>
    <xf numFmtId="0" fontId="33" fillId="0" borderId="1" xfId="0" applyFont="1" applyBorder="1" applyAlignment="1">
      <alignment horizontal="left" vertical="center"/>
    </xf>
    <xf numFmtId="0" fontId="27" fillId="0" borderId="0" xfId="0" applyFont="1" applyBorder="1" applyAlignment="1">
      <alignment horizontal="left" vertical="center"/>
    </xf>
    <xf numFmtId="0" fontId="29" fillId="0" borderId="0" xfId="0" applyFont="1" applyBorder="1" applyAlignment="1">
      <alignment horizontal="left" vertical="center"/>
    </xf>
    <xf numFmtId="0" fontId="21" fillId="0" borderId="0" xfId="0" applyFont="1" applyAlignment="1">
      <alignment horizontal="left" vertical="center"/>
    </xf>
    <xf numFmtId="0" fontId="38" fillId="0" borderId="0" xfId="0" applyFont="1" applyAlignment="1">
      <alignment horizontal="left" vertical="center"/>
    </xf>
    <xf numFmtId="0" fontId="39" fillId="0" borderId="0" xfId="0" applyFont="1" applyAlignment="1">
      <alignment horizontal="left" vertical="center"/>
    </xf>
    <xf numFmtId="0" fontId="38" fillId="0" borderId="0" xfId="0" applyFont="1" applyBorder="1" applyAlignment="1">
      <alignment horizontal="left" vertical="center"/>
    </xf>
    <xf numFmtId="0" fontId="39" fillId="0" borderId="0" xfId="0" applyFont="1" applyBorder="1" applyAlignment="1">
      <alignment horizontal="left" vertical="center"/>
    </xf>
    <xf numFmtId="0" fontId="17" fillId="0" borderId="0" xfId="0" applyFont="1" applyAlignment="1">
      <alignment horizontal="left" vertical="center"/>
    </xf>
    <xf numFmtId="0" fontId="14" fillId="0" borderId="0" xfId="0" applyFont="1" applyAlignment="1">
      <alignment horizontal="left" vertical="center"/>
    </xf>
    <xf numFmtId="0" fontId="16" fillId="0" borderId="0" xfId="0" applyFont="1" applyAlignment="1">
      <alignment horizontal="left" vertical="center"/>
    </xf>
    <xf numFmtId="0" fontId="44" fillId="0" borderId="0" xfId="0" applyFont="1" applyAlignment="1">
      <alignment horizontal="left" vertical="center"/>
    </xf>
    <xf numFmtId="0" fontId="33" fillId="0" borderId="0" xfId="0" applyFont="1" applyAlignment="1">
      <alignment horizontal="left" vertical="center"/>
    </xf>
    <xf numFmtId="0" fontId="36" fillId="2" borderId="2" xfId="0" applyFont="1" applyFill="1" applyBorder="1" applyAlignment="1">
      <alignment horizontal="left" vertical="center"/>
    </xf>
    <xf numFmtId="0" fontId="36" fillId="2" borderId="3" xfId="0" applyFont="1" applyFill="1" applyBorder="1" applyAlignment="1">
      <alignment horizontal="left" vertical="center"/>
    </xf>
    <xf numFmtId="0" fontId="36" fillId="2" borderId="4" xfId="0" applyFont="1" applyFill="1" applyBorder="1" applyAlignment="1">
      <alignment horizontal="left" vertical="center"/>
    </xf>
    <xf numFmtId="0" fontId="16" fillId="0" borderId="5" xfId="0" applyFont="1" applyBorder="1" applyAlignment="1">
      <alignment horizontal="left" vertical="center"/>
    </xf>
    <xf numFmtId="0" fontId="16" fillId="0" borderId="6" xfId="0" applyFont="1" applyBorder="1" applyAlignment="1">
      <alignment horizontal="left" vertical="center"/>
    </xf>
    <xf numFmtId="0" fontId="16" fillId="0" borderId="7" xfId="0" applyFont="1" applyBorder="1" applyAlignment="1">
      <alignment horizontal="left" vertical="center"/>
    </xf>
    <xf numFmtId="0" fontId="16" fillId="0" borderId="8" xfId="0" applyFont="1" applyBorder="1" applyAlignment="1">
      <alignment horizontal="left" vertical="center"/>
    </xf>
    <xf numFmtId="0" fontId="16" fillId="0" borderId="9" xfId="0" applyFont="1" applyBorder="1" applyAlignment="1">
      <alignment horizontal="left" vertical="center"/>
    </xf>
    <xf numFmtId="0" fontId="16" fillId="0" borderId="0" xfId="0" applyFont="1" applyBorder="1" applyAlignment="1">
      <alignment horizontal="left" vertical="center"/>
    </xf>
    <xf numFmtId="0" fontId="36" fillId="0" borderId="8" xfId="0" applyFont="1" applyBorder="1" applyAlignment="1">
      <alignment horizontal="left" vertical="center"/>
    </xf>
    <xf numFmtId="0" fontId="36" fillId="0" borderId="9" xfId="0" applyFont="1" applyBorder="1" applyAlignment="1">
      <alignment horizontal="left" vertical="center"/>
    </xf>
    <xf numFmtId="2" fontId="16" fillId="0" borderId="9" xfId="0" applyNumberFormat="1" applyFont="1" applyBorder="1" applyAlignment="1">
      <alignment horizontal="left" vertical="center"/>
    </xf>
    <xf numFmtId="0" fontId="16" fillId="0" borderId="10" xfId="0" applyFont="1" applyBorder="1" applyAlignment="1">
      <alignment horizontal="left" vertical="center"/>
    </xf>
    <xf numFmtId="0" fontId="16" fillId="0" borderId="11" xfId="0" applyFont="1" applyBorder="1" applyAlignment="1">
      <alignment horizontal="left" vertical="center"/>
    </xf>
    <xf numFmtId="0" fontId="16" fillId="0" borderId="12" xfId="0" applyFont="1" applyBorder="1" applyAlignment="1">
      <alignment horizontal="left" vertical="center"/>
    </xf>
    <xf numFmtId="0" fontId="16" fillId="0" borderId="13" xfId="0" applyFont="1" applyBorder="1" applyAlignment="1">
      <alignment horizontal="left" vertical="center"/>
    </xf>
    <xf numFmtId="0" fontId="16" fillId="0" borderId="14" xfId="0" applyFont="1" applyBorder="1" applyAlignment="1">
      <alignment horizontal="left" vertical="center"/>
    </xf>
    <xf numFmtId="0" fontId="16" fillId="0" borderId="15" xfId="0" applyFont="1" applyBorder="1" applyAlignment="1">
      <alignment horizontal="left" vertical="center"/>
    </xf>
    <xf numFmtId="2" fontId="16" fillId="0" borderId="14" xfId="0" applyNumberFormat="1" applyFont="1" applyBorder="1" applyAlignment="1">
      <alignment horizontal="left" vertical="center"/>
    </xf>
    <xf numFmtId="0" fontId="5" fillId="0" borderId="0" xfId="0" applyFont="1" applyBorder="1"/>
    <xf numFmtId="0" fontId="5" fillId="0" borderId="0" xfId="0" applyFont="1"/>
    <xf numFmtId="0" fontId="4" fillId="0" borderId="0" xfId="0" applyFont="1"/>
    <xf numFmtId="0" fontId="3" fillId="0" borderId="0" xfId="0" applyFont="1"/>
    <xf numFmtId="0" fontId="37" fillId="0" borderId="0" xfId="0" applyFont="1" applyAlignment="1">
      <alignment horizontal="center" vertical="center"/>
    </xf>
    <xf numFmtId="0" fontId="48" fillId="0" borderId="0" xfId="0" applyFont="1"/>
    <xf numFmtId="0" fontId="49" fillId="0" borderId="0" xfId="0" applyNumberFormat="1" applyFont="1"/>
    <xf numFmtId="0" fontId="36" fillId="0" borderId="1" xfId="0" applyFont="1" applyFill="1" applyBorder="1" applyAlignment="1">
      <alignment horizontal="left" vertical="center"/>
    </xf>
    <xf numFmtId="0" fontId="36" fillId="0" borderId="0" xfId="0" applyFont="1" applyFill="1" applyAlignment="1">
      <alignment horizontal="left" vertical="center"/>
    </xf>
    <xf numFmtId="0" fontId="34" fillId="0" borderId="0" xfId="0" applyFont="1" applyFill="1" applyAlignment="1">
      <alignment horizontal="left" vertical="center"/>
    </xf>
    <xf numFmtId="0" fontId="22" fillId="0" borderId="0" xfId="0" applyFont="1" applyFill="1" applyAlignment="1">
      <alignment horizontal="left" vertical="center"/>
    </xf>
    <xf numFmtId="0" fontId="34" fillId="0" borderId="1" xfId="0" applyFont="1" applyFill="1" applyBorder="1" applyAlignment="1">
      <alignment horizontal="left" vertical="center"/>
    </xf>
    <xf numFmtId="0" fontId="8" fillId="0" borderId="0" xfId="0" applyFont="1" applyFill="1" applyAlignment="1">
      <alignment horizontal="left" vertical="center"/>
    </xf>
    <xf numFmtId="0" fontId="6" fillId="0" borderId="0" xfId="0" applyFont="1" applyFill="1" applyAlignment="1">
      <alignment horizontal="left" vertical="center"/>
    </xf>
    <xf numFmtId="0" fontId="29" fillId="0" borderId="0" xfId="0" applyFont="1" applyFill="1" applyAlignment="1">
      <alignment horizontal="left" vertical="center"/>
    </xf>
    <xf numFmtId="0" fontId="30" fillId="0" borderId="0" xfId="0" applyFont="1" applyFill="1" applyAlignment="1">
      <alignment horizontal="left" vertical="center"/>
    </xf>
    <xf numFmtId="0" fontId="7" fillId="0" borderId="0" xfId="0" applyFont="1" applyFill="1" applyAlignment="1">
      <alignment horizontal="left" vertical="center"/>
    </xf>
    <xf numFmtId="0" fontId="8" fillId="0" borderId="1" xfId="0" applyFont="1" applyFill="1" applyBorder="1" applyAlignment="1">
      <alignment horizontal="left" vertical="center"/>
    </xf>
    <xf numFmtId="0" fontId="26" fillId="0" borderId="0" xfId="0" applyFont="1" applyFill="1"/>
    <xf numFmtId="0" fontId="36" fillId="0" borderId="0" xfId="0" applyFont="1" applyFill="1"/>
    <xf numFmtId="0" fontId="32" fillId="0" borderId="0" xfId="0" applyFont="1" applyFill="1"/>
    <xf numFmtId="0" fontId="8" fillId="0" borderId="0" xfId="0" applyFont="1" applyFill="1"/>
    <xf numFmtId="0" fontId="20" fillId="0" borderId="0" xfId="0" applyFont="1" applyFill="1"/>
    <xf numFmtId="0" fontId="34" fillId="0" borderId="0" xfId="0" applyFont="1" applyFill="1"/>
    <xf numFmtId="0" fontId="6" fillId="0" borderId="0" xfId="0" applyFont="1" applyFill="1"/>
    <xf numFmtId="0" fontId="22" fillId="0" borderId="0" xfId="0" applyFont="1" applyFill="1"/>
    <xf numFmtId="0" fontId="23" fillId="0" borderId="0" xfId="0" applyFont="1" applyFill="1"/>
    <xf numFmtId="0" fontId="23" fillId="0" borderId="1" xfId="0" applyFont="1" applyFill="1" applyBorder="1"/>
    <xf numFmtId="0" fontId="33" fillId="0" borderId="1" xfId="0" applyFont="1" applyFill="1" applyBorder="1"/>
    <xf numFmtId="0" fontId="34" fillId="0" borderId="1" xfId="0" applyFont="1" applyFill="1" applyBorder="1"/>
    <xf numFmtId="0" fontId="25" fillId="0" borderId="0" xfId="0" applyFont="1" applyFill="1"/>
    <xf numFmtId="0" fontId="5" fillId="0" borderId="0" xfId="0" applyFont="1" applyFill="1" applyBorder="1"/>
    <xf numFmtId="0" fontId="30" fillId="0" borderId="0" xfId="0" applyFont="1" applyFill="1"/>
    <xf numFmtId="0" fontId="28" fillId="0" borderId="0" xfId="0" applyFont="1" applyFill="1"/>
    <xf numFmtId="0" fontId="8" fillId="0" borderId="0" xfId="0" applyFont="1" applyFill="1" applyBorder="1"/>
    <xf numFmtId="0" fontId="36" fillId="0" borderId="0" xfId="0" applyFont="1" applyFill="1" applyBorder="1"/>
    <xf numFmtId="0" fontId="29" fillId="0" borderId="0" xfId="0" applyFont="1" applyFill="1"/>
    <xf numFmtId="0" fontId="31" fillId="0" borderId="0" xfId="0" applyFont="1" applyFill="1"/>
    <xf numFmtId="0" fontId="19" fillId="0" borderId="0" xfId="0" applyFont="1" applyFill="1"/>
    <xf numFmtId="0" fontId="7" fillId="0" borderId="0" xfId="0" applyFont="1" applyFill="1"/>
    <xf numFmtId="0" fontId="40" fillId="0" borderId="0" xfId="0" applyFont="1" applyFill="1"/>
    <xf numFmtId="0" fontId="21" fillId="0" borderId="0" xfId="0" applyFont="1" applyFill="1"/>
    <xf numFmtId="0" fontId="21" fillId="0" borderId="1" xfId="0" applyFont="1" applyFill="1" applyBorder="1"/>
    <xf numFmtId="0" fontId="8" fillId="0" borderId="1" xfId="0" applyFont="1" applyFill="1" applyBorder="1"/>
    <xf numFmtId="0" fontId="2" fillId="0" borderId="0" xfId="0" applyFont="1" applyFill="1"/>
    <xf numFmtId="0" fontId="47" fillId="0" borderId="12" xfId="0" applyFont="1" applyBorder="1" applyAlignment="1">
      <alignment horizontal="left" vertical="center"/>
    </xf>
    <xf numFmtId="0" fontId="36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23" fillId="0" borderId="0" xfId="0" applyFont="1" applyAlignment="1">
      <alignment horizontal="left" vertical="center"/>
    </xf>
    <xf numFmtId="0" fontId="2" fillId="0" borderId="12" xfId="0" applyFont="1" applyFill="1" applyBorder="1" applyAlignment="1">
      <alignment horizontal="left" vertical="center"/>
    </xf>
    <xf numFmtId="0" fontId="26" fillId="0" borderId="12" xfId="0" applyFont="1" applyFill="1" applyBorder="1" applyAlignment="1">
      <alignment horizontal="left" vertical="center"/>
    </xf>
    <xf numFmtId="0" fontId="8" fillId="0" borderId="0" xfId="0" applyFont="1" applyFill="1" applyAlignment="1">
      <alignment horizontal="left" vertical="center"/>
    </xf>
    <xf numFmtId="0" fontId="6" fillId="0" borderId="0" xfId="0" applyFont="1" applyFill="1" applyAlignment="1">
      <alignment horizontal="left" vertical="center"/>
    </xf>
    <xf numFmtId="0" fontId="23" fillId="0" borderId="0" xfId="0" applyFont="1" applyFill="1" applyAlignment="1">
      <alignment horizontal="left" vertical="center"/>
    </xf>
    <xf numFmtId="0" fontId="23" fillId="0" borderId="1" xfId="0" applyFont="1" applyFill="1" applyBorder="1" applyAlignment="1">
      <alignment horizontal="left" vertical="center"/>
    </xf>
    <xf numFmtId="0" fontId="32" fillId="0" borderId="0" xfId="0" applyFont="1" applyFill="1" applyAlignment="1">
      <alignment horizontal="left" vertical="center"/>
    </xf>
    <xf numFmtId="0" fontId="33" fillId="0" borderId="1" xfId="0" applyFont="1" applyBorder="1" applyAlignment="1">
      <alignment horizontal="left" vertical="center"/>
    </xf>
    <xf numFmtId="0" fontId="25" fillId="0" borderId="12" xfId="0" applyFont="1" applyFill="1" applyBorder="1" applyAlignment="1" applyProtection="1">
      <alignment horizontal="left" vertical="center"/>
    </xf>
    <xf numFmtId="0" fontId="36" fillId="0" borderId="12" xfId="0" applyFont="1" applyBorder="1" applyAlignment="1">
      <alignment horizontal="left" vertical="center"/>
    </xf>
    <xf numFmtId="0" fontId="28" fillId="0" borderId="12" xfId="0" applyFont="1" applyFill="1" applyBorder="1" applyAlignment="1">
      <alignment horizontal="left" vertical="center"/>
    </xf>
    <xf numFmtId="0" fontId="31" fillId="0" borderId="12" xfId="0" applyFont="1" applyFill="1" applyBorder="1" applyAlignment="1">
      <alignment horizontal="left" vertical="center"/>
    </xf>
    <xf numFmtId="0" fontId="19" fillId="0" borderId="0" xfId="0" applyFont="1" applyFill="1" applyAlignment="1">
      <alignment horizontal="left" vertical="center"/>
    </xf>
    <xf numFmtId="0" fontId="21" fillId="0" borderId="0" xfId="0" applyFont="1" applyFill="1" applyAlignment="1">
      <alignment horizontal="left" vertical="center"/>
    </xf>
    <xf numFmtId="0" fontId="25" fillId="0" borderId="12" xfId="0" applyFont="1" applyFill="1" applyBorder="1" applyAlignment="1">
      <alignment horizontal="left" vertical="center"/>
    </xf>
    <xf numFmtId="0" fontId="21" fillId="0" borderId="1" xfId="0" applyFont="1" applyFill="1" applyBorder="1" applyAlignment="1">
      <alignment horizontal="left" vertical="center"/>
    </xf>
    <xf numFmtId="0" fontId="40" fillId="0" borderId="0" xfId="0" applyFont="1" applyFill="1" applyAlignment="1">
      <alignment horizontal="left" vertical="center"/>
    </xf>
    <xf numFmtId="0" fontId="32" fillId="0" borderId="0" xfId="0" applyFont="1" applyAlignment="1">
      <alignment horizontal="left" vertical="center"/>
    </xf>
    <xf numFmtId="0" fontId="23" fillId="0" borderId="1" xfId="0" applyFont="1" applyBorder="1" applyAlignment="1">
      <alignment horizontal="left" vertical="center"/>
    </xf>
    <xf numFmtId="0" fontId="9" fillId="0" borderId="0" xfId="0" applyFont="1" applyAlignment="1">
      <alignment horizontal="left" wrapText="1"/>
    </xf>
    <xf numFmtId="0" fontId="9" fillId="0" borderId="0" xfId="0" applyFont="1" applyAlignment="1">
      <alignment horizontal="center" wrapText="1"/>
    </xf>
    <xf numFmtId="0" fontId="36" fillId="0" borderId="1" xfId="0" applyFont="1" applyFill="1" applyBorder="1"/>
    <xf numFmtId="0" fontId="1" fillId="0" borderId="0" xfId="0" applyFont="1" applyFill="1"/>
    <xf numFmtId="0" fontId="3" fillId="0" borderId="0" xfId="0" applyFont="1" applyFill="1"/>
    <xf numFmtId="0" fontId="11" fillId="0" borderId="0" xfId="0" applyFont="1" applyFill="1"/>
    <xf numFmtId="0" fontId="9" fillId="0" borderId="0" xfId="0" applyFont="1" applyFill="1"/>
    <xf numFmtId="0" fontId="42" fillId="0" borderId="0" xfId="0" applyFont="1" applyFill="1" applyAlignment="1">
      <alignment horizontal="center" vertical="center"/>
    </xf>
    <xf numFmtId="0" fontId="43" fillId="0" borderId="0" xfId="0" applyFont="1" applyFill="1" applyAlignment="1">
      <alignment horizontal="center" vertical="center"/>
    </xf>
    <xf numFmtId="0" fontId="39" fillId="0" borderId="0" xfId="0" applyFont="1" applyFill="1" applyAlignment="1">
      <alignment horizontal="center" vertic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487456</xdr:colOff>
      <xdr:row>34</xdr:row>
      <xdr:rowOff>5603</xdr:rowOff>
    </xdr:from>
    <xdr:to>
      <xdr:col>1</xdr:col>
      <xdr:colOff>445994</xdr:colOff>
      <xdr:row>36</xdr:row>
      <xdr:rowOff>173691</xdr:rowOff>
    </xdr:to>
    <xdr:pic>
      <xdr:nvPicPr>
        <xdr:cNvPr id="2" name="Grafik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456" y="6264088"/>
          <a:ext cx="614082" cy="526677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</xdr:col>
      <xdr:colOff>0</xdr:colOff>
      <xdr:row>59</xdr:row>
      <xdr:rowOff>0</xdr:rowOff>
    </xdr:from>
    <xdr:to>
      <xdr:col>8</xdr:col>
      <xdr:colOff>533400</xdr:colOff>
      <xdr:row>92</xdr:row>
      <xdr:rowOff>28575</xdr:rowOff>
    </xdr:to>
    <xdr:pic>
      <xdr:nvPicPr>
        <xdr:cNvPr id="8" name="Grafik 7"/>
        <xdr:cNvPicPr/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57225" y="11334750"/>
          <a:ext cx="4876800" cy="6000750"/>
        </a:xfrm>
        <a:prstGeom prst="rect">
          <a:avLst/>
        </a:prstGeom>
      </xdr:spPr>
    </xdr:pic>
    <xdr:clientData/>
  </xdr:twoCellAnchor>
  <xdr:twoCellAnchor>
    <xdr:from>
      <xdr:col>6</xdr:col>
      <xdr:colOff>47625</xdr:colOff>
      <xdr:row>50</xdr:row>
      <xdr:rowOff>47625</xdr:rowOff>
    </xdr:from>
    <xdr:to>
      <xdr:col>8</xdr:col>
      <xdr:colOff>1000954</xdr:colOff>
      <xdr:row>55</xdr:row>
      <xdr:rowOff>176005</xdr:rowOff>
    </xdr:to>
    <xdr:pic>
      <xdr:nvPicPr>
        <xdr:cNvPr id="5" name="Grafik 1" descr="Rosis_Garten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9267825"/>
          <a:ext cx="2267779" cy="14904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entw&#252;rfe\Anlass-Erfassung%20zum%20Versand%20Outlo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68">
          <cell r="B68" t="str">
            <v>Restaurant</v>
          </cell>
        </row>
      </sheetData>
      <sheetData sheetId="1">
        <row r="1">
          <cell r="A1" t="str">
            <v>Restaurant</v>
          </cell>
          <cell r="B1" t="str">
            <v>Block Tisch</v>
          </cell>
          <cell r="C1" t="str">
            <v>Ohne</v>
          </cell>
          <cell r="D1" t="str">
            <v>Ja</v>
          </cell>
          <cell r="E1" t="str">
            <v>Nein</v>
          </cell>
          <cell r="F1" t="str">
            <v xml:space="preserve">Beamer </v>
          </cell>
        </row>
        <row r="2">
          <cell r="A2" t="str">
            <v>Atrium</v>
          </cell>
          <cell r="B2" t="str">
            <v>Diagonal</v>
          </cell>
          <cell r="C2" t="str">
            <v>Stoff</v>
          </cell>
          <cell r="F2" t="str">
            <v xml:space="preserve">Hellraum-Projektor  </v>
          </cell>
          <cell r="H2" t="str">
            <v>Meeting</v>
          </cell>
          <cell r="I2" t="str">
            <v>Apero</v>
          </cell>
          <cell r="J2" t="str">
            <v>Speisen</v>
          </cell>
          <cell r="K2" t="str">
            <v>Afternoon_Tea</v>
          </cell>
          <cell r="L2" t="str">
            <v>Getränke</v>
          </cell>
          <cell r="M2" t="str">
            <v>Spezial</v>
          </cell>
          <cell r="N2" t="str">
            <v>___</v>
          </cell>
        </row>
        <row r="3">
          <cell r="A3" t="str">
            <v>MZR II</v>
          </cell>
          <cell r="B3" t="str">
            <v>Einzeln Tische</v>
          </cell>
          <cell r="C3" t="str">
            <v>Evolin</v>
          </cell>
          <cell r="F3" t="str">
            <v xml:space="preserve">Mikrophon </v>
          </cell>
        </row>
        <row r="4">
          <cell r="A4" t="str">
            <v>MZR III</v>
          </cell>
          <cell r="B4" t="str">
            <v>L_Form</v>
          </cell>
          <cell r="C4" t="str">
            <v>Dunilin</v>
          </cell>
          <cell r="F4" t="str">
            <v>Musik/CD</v>
          </cell>
        </row>
        <row r="5">
          <cell r="A5" t="str">
            <v>Kleine SiZi</v>
          </cell>
          <cell r="B5" t="str">
            <v>T_Form</v>
          </cell>
          <cell r="C5" t="str">
            <v>Einfaches papier</v>
          </cell>
          <cell r="F5" t="str">
            <v>Flipchart</v>
          </cell>
        </row>
        <row r="6">
          <cell r="A6" t="str">
            <v>Grosse SiZi</v>
          </cell>
          <cell r="B6" t="str">
            <v>U_Form</v>
          </cell>
          <cell r="F6" t="str">
            <v>Pinwand/Whitboard</v>
          </cell>
        </row>
        <row r="7">
          <cell r="A7" t="str">
            <v>USO</v>
          </cell>
          <cell r="F7" t="str">
            <v>Trennwände Komplett öffnen</v>
          </cell>
        </row>
        <row r="8">
          <cell r="F8" t="str">
            <v>Trennwände Atrium öffnen</v>
          </cell>
        </row>
        <row r="9">
          <cell r="F9" t="str">
            <v>Trennwände Mzr III Schliessen</v>
          </cell>
        </row>
        <row r="10">
          <cell r="F10" t="str">
            <v>_____</v>
          </cell>
        </row>
      </sheetData>
      <sheetData sheetId="2">
        <row r="5">
          <cell r="A5" t="str">
            <v>Restaurant</v>
          </cell>
        </row>
        <row r="6">
          <cell r="A6" t="str">
            <v>Atrium</v>
          </cell>
        </row>
        <row r="7">
          <cell r="A7" t="str">
            <v>MZR II</v>
          </cell>
        </row>
        <row r="8">
          <cell r="A8" t="str">
            <v>MZR III</v>
          </cell>
        </row>
        <row r="9">
          <cell r="A9" t="str">
            <v>Kleine SiZi</v>
          </cell>
        </row>
        <row r="10">
          <cell r="A10" t="str">
            <v>Grosse SiZi</v>
          </cell>
        </row>
        <row r="11">
          <cell r="A11" t="str">
            <v>USO</v>
          </cell>
        </row>
      </sheetData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T50"/>
  <sheetViews>
    <sheetView view="pageLayout" topLeftCell="A13" zoomScaleNormal="100" workbookViewId="0">
      <selection activeCell="C23" sqref="C23"/>
    </sheetView>
  </sheetViews>
  <sheetFormatPr baseColWidth="10" defaultColWidth="9.140625" defaultRowHeight="14.25" x14ac:dyDescent="0.2"/>
  <cols>
    <col min="1" max="1" width="9.140625" style="1" customWidth="1"/>
    <col min="2" max="2" width="6.7109375" style="1" customWidth="1"/>
    <col min="3" max="3" width="11.28515625" style="1" customWidth="1"/>
    <col min="4" max="4" width="9.140625" style="1"/>
    <col min="5" max="5" width="6" style="1" customWidth="1"/>
    <col min="6" max="8" width="9.140625" style="1"/>
    <col min="9" max="9" width="16.28515625" style="1" customWidth="1"/>
    <col min="10" max="14" width="9.140625" style="1"/>
    <col min="15" max="15" width="11.7109375" style="1" customWidth="1"/>
    <col min="16" max="16384" width="9.140625" style="1"/>
  </cols>
  <sheetData>
    <row r="1" spans="1:20" ht="27" x14ac:dyDescent="0.35">
      <c r="A1" s="120">
        <v>2021</v>
      </c>
      <c r="B1" s="120">
        <v>8</v>
      </c>
      <c r="E1" s="118" t="s">
        <v>161</v>
      </c>
      <c r="J1" s="2"/>
      <c r="K1" s="2"/>
      <c r="L1" s="29" t="s">
        <v>0</v>
      </c>
      <c r="M1" s="29"/>
      <c r="N1" s="29"/>
      <c r="O1" s="29" t="s">
        <v>1</v>
      </c>
      <c r="P1" s="29"/>
      <c r="Q1" s="2"/>
      <c r="R1" s="2"/>
      <c r="S1" s="2"/>
      <c r="T1" s="2"/>
    </row>
    <row r="2" spans="1:20" x14ac:dyDescent="0.2">
      <c r="A2" s="4"/>
      <c r="B2" s="4"/>
      <c r="C2" s="13" t="s">
        <v>15</v>
      </c>
      <c r="D2" s="13"/>
      <c r="E2" s="13"/>
      <c r="F2" s="13" t="s">
        <v>1</v>
      </c>
      <c r="G2" s="13"/>
      <c r="H2" s="13"/>
      <c r="I2" s="13" t="s">
        <v>14</v>
      </c>
      <c r="J2" s="4"/>
      <c r="K2" s="4"/>
      <c r="L2" s="4"/>
      <c r="M2" s="4"/>
      <c r="N2" s="4"/>
      <c r="O2" s="4"/>
      <c r="P2" s="4"/>
      <c r="Q2" s="4"/>
      <c r="R2" s="4"/>
      <c r="S2" s="2"/>
      <c r="T2" s="2"/>
    </row>
    <row r="3" spans="1:20" x14ac:dyDescent="0.2">
      <c r="A3" s="3" t="s">
        <v>2</v>
      </c>
      <c r="C3" s="25" t="s">
        <v>29</v>
      </c>
      <c r="F3" s="7"/>
      <c r="I3" s="7"/>
      <c r="J3" s="3" t="str">
        <f>IF(A3&lt;&gt;"",A3,"")</f>
        <v>Montag</v>
      </c>
      <c r="K3" s="2"/>
      <c r="L3" s="3" t="s">
        <v>3</v>
      </c>
      <c r="M3" s="3"/>
      <c r="N3" s="3"/>
      <c r="O3" s="21" t="s">
        <v>27</v>
      </c>
      <c r="P3" s="21"/>
      <c r="Q3" s="21"/>
      <c r="R3" s="22"/>
      <c r="S3" s="2"/>
      <c r="T3" s="2"/>
    </row>
    <row r="4" spans="1:20" x14ac:dyDescent="0.2">
      <c r="A4" s="49">
        <f>DATE(A1,1,7*B1-3-WEEKDAY(DATE(A1,,),3))</f>
        <v>44249</v>
      </c>
      <c r="C4" s="12" t="s">
        <v>13</v>
      </c>
      <c r="F4" s="7"/>
      <c r="I4" s="7"/>
      <c r="J4" s="50">
        <f t="shared" ref="J4:J48" si="0">IF(A4&lt;&gt;"",A4,"")</f>
        <v>44249</v>
      </c>
      <c r="K4" s="2"/>
      <c r="L4" s="14" t="s">
        <v>13</v>
      </c>
      <c r="M4" s="3"/>
      <c r="N4" s="3"/>
      <c r="O4" s="21" t="s">
        <v>26</v>
      </c>
      <c r="P4" s="21"/>
      <c r="Q4" s="21"/>
      <c r="R4" s="22"/>
      <c r="S4" s="2"/>
      <c r="T4" s="2"/>
    </row>
    <row r="5" spans="1:20" x14ac:dyDescent="0.2">
      <c r="C5" s="54" t="s">
        <v>48</v>
      </c>
      <c r="F5" s="40" t="s">
        <v>58</v>
      </c>
      <c r="J5" s="5" t="str">
        <f t="shared" si="0"/>
        <v/>
      </c>
      <c r="K5" s="2"/>
      <c r="L5" s="60" t="s">
        <v>147</v>
      </c>
      <c r="M5" s="3"/>
      <c r="N5" s="3"/>
      <c r="O5" s="21" t="s">
        <v>19</v>
      </c>
      <c r="P5" s="21"/>
      <c r="Q5" s="21"/>
      <c r="R5" s="22"/>
      <c r="S5" s="2"/>
      <c r="T5" s="2"/>
    </row>
    <row r="6" spans="1:20" x14ac:dyDescent="0.2">
      <c r="A6" s="2"/>
      <c r="C6" s="59" t="s">
        <v>136</v>
      </c>
      <c r="D6" s="12"/>
      <c r="F6" s="59" t="s">
        <v>146</v>
      </c>
      <c r="I6" s="37" t="s">
        <v>52</v>
      </c>
      <c r="J6" s="28" t="str">
        <f t="shared" si="0"/>
        <v/>
      </c>
      <c r="K6" s="2"/>
      <c r="L6" s="57" t="s">
        <v>125</v>
      </c>
      <c r="M6" s="3"/>
      <c r="N6" s="3"/>
      <c r="O6" s="21" t="s">
        <v>20</v>
      </c>
      <c r="P6" s="21"/>
      <c r="Q6" s="21"/>
      <c r="R6" s="22"/>
      <c r="S6" s="2"/>
      <c r="T6" s="2"/>
    </row>
    <row r="7" spans="1:20" x14ac:dyDescent="0.2">
      <c r="A7" s="2"/>
      <c r="C7" s="34" t="s">
        <v>36</v>
      </c>
      <c r="F7" s="34"/>
      <c r="J7" s="2" t="str">
        <f t="shared" si="0"/>
        <v/>
      </c>
      <c r="K7" s="2"/>
      <c r="L7" s="3" t="s">
        <v>4</v>
      </c>
      <c r="M7" s="3"/>
      <c r="N7" s="3"/>
      <c r="O7" s="23" t="s">
        <v>21</v>
      </c>
      <c r="P7" s="21" t="s">
        <v>50</v>
      </c>
      <c r="Q7" s="21"/>
      <c r="R7" s="22"/>
      <c r="S7" s="2"/>
      <c r="T7" s="2"/>
    </row>
    <row r="8" spans="1:20" x14ac:dyDescent="0.2">
      <c r="A8" s="4"/>
      <c r="B8" s="4"/>
      <c r="C8" s="35" t="s">
        <v>37</v>
      </c>
      <c r="D8" s="4"/>
      <c r="E8" s="4"/>
      <c r="F8" s="11"/>
      <c r="G8" s="4"/>
      <c r="H8" s="4"/>
      <c r="I8" s="4"/>
      <c r="J8" s="4" t="str">
        <f t="shared" si="0"/>
        <v/>
      </c>
      <c r="K8" s="4"/>
      <c r="L8" s="4"/>
      <c r="M8" s="4"/>
      <c r="N8" s="4"/>
      <c r="O8" s="36" t="s">
        <v>51</v>
      </c>
      <c r="P8" s="36"/>
      <c r="Q8" s="4"/>
      <c r="R8" s="4"/>
    </row>
    <row r="9" spans="1:20" x14ac:dyDescent="0.2">
      <c r="A9" s="3" t="s">
        <v>6</v>
      </c>
      <c r="C9" s="26" t="s">
        <v>31</v>
      </c>
      <c r="F9" s="7"/>
      <c r="I9" s="7"/>
      <c r="J9" s="3" t="str">
        <f t="shared" si="0"/>
        <v>Dienstag</v>
      </c>
      <c r="K9" s="2"/>
      <c r="L9" s="3" t="s">
        <v>3</v>
      </c>
      <c r="M9" s="3"/>
      <c r="N9" s="3"/>
      <c r="O9" s="21" t="s">
        <v>27</v>
      </c>
      <c r="P9" s="21"/>
      <c r="Q9" s="21"/>
      <c r="R9" s="22"/>
    </row>
    <row r="10" spans="1:20" x14ac:dyDescent="0.2">
      <c r="A10" s="49">
        <f>A4+1</f>
        <v>44250</v>
      </c>
      <c r="C10" s="12" t="s">
        <v>13</v>
      </c>
      <c r="F10" s="7"/>
      <c r="I10" s="7"/>
      <c r="J10" s="49">
        <f t="shared" si="0"/>
        <v>44250</v>
      </c>
      <c r="K10" s="2"/>
      <c r="L10" s="14" t="s">
        <v>13</v>
      </c>
      <c r="M10" s="3"/>
      <c r="N10" s="3"/>
      <c r="O10" s="21" t="s">
        <v>26</v>
      </c>
      <c r="P10" s="21"/>
      <c r="Q10" s="21"/>
      <c r="R10" s="22"/>
    </row>
    <row r="11" spans="1:20" x14ac:dyDescent="0.2">
      <c r="C11" s="119" t="s">
        <v>42</v>
      </c>
      <c r="F11" s="54" t="s">
        <v>115</v>
      </c>
      <c r="G11" s="7"/>
      <c r="J11" s="5" t="str">
        <f t="shared" si="0"/>
        <v/>
      </c>
      <c r="K11" s="2"/>
      <c r="L11" s="57" t="s">
        <v>126</v>
      </c>
      <c r="M11" s="3"/>
      <c r="N11" s="3"/>
      <c r="O11" s="21" t="s">
        <v>19</v>
      </c>
      <c r="P11" s="21"/>
      <c r="Q11" s="21"/>
      <c r="R11" s="22"/>
    </row>
    <row r="12" spans="1:20" x14ac:dyDescent="0.2">
      <c r="C12" s="59" t="s">
        <v>137</v>
      </c>
      <c r="D12" s="12"/>
      <c r="F12" s="60" t="s">
        <v>144</v>
      </c>
      <c r="G12" s="7"/>
      <c r="I12" s="16" t="s">
        <v>17</v>
      </c>
      <c r="J12" s="2" t="str">
        <f t="shared" si="0"/>
        <v/>
      </c>
      <c r="K12" s="2"/>
      <c r="L12" s="57" t="s">
        <v>127</v>
      </c>
      <c r="M12" s="3"/>
      <c r="N12" s="3"/>
      <c r="O12" s="21" t="s">
        <v>20</v>
      </c>
      <c r="P12" s="21"/>
      <c r="Q12" s="21"/>
      <c r="R12" s="22"/>
    </row>
    <row r="13" spans="1:20" x14ac:dyDescent="0.2">
      <c r="C13" s="54" t="s">
        <v>115</v>
      </c>
      <c r="F13" s="59" t="s">
        <v>145</v>
      </c>
      <c r="J13" s="2" t="str">
        <f t="shared" si="0"/>
        <v/>
      </c>
      <c r="K13" s="2"/>
      <c r="L13" s="3" t="s">
        <v>4</v>
      </c>
      <c r="M13" s="3"/>
      <c r="N13" s="3"/>
      <c r="O13" s="23" t="s">
        <v>21</v>
      </c>
      <c r="P13" s="21" t="s">
        <v>50</v>
      </c>
      <c r="Q13" s="21"/>
      <c r="R13" s="22"/>
    </row>
    <row r="14" spans="1:20" x14ac:dyDescent="0.2">
      <c r="A14" s="4"/>
      <c r="B14" s="4"/>
      <c r="C14" s="35" t="s">
        <v>43</v>
      </c>
      <c r="D14" s="4"/>
      <c r="E14" s="4"/>
      <c r="F14" s="11"/>
      <c r="G14" s="4"/>
      <c r="H14" s="4"/>
      <c r="I14" s="4"/>
      <c r="J14" s="4" t="str">
        <f t="shared" si="0"/>
        <v/>
      </c>
      <c r="K14" s="4"/>
      <c r="L14" s="4"/>
      <c r="M14" s="4"/>
      <c r="N14" s="4"/>
      <c r="O14" s="36" t="s">
        <v>51</v>
      </c>
      <c r="P14" s="36"/>
      <c r="Q14" s="4"/>
      <c r="R14" s="4"/>
    </row>
    <row r="15" spans="1:20" x14ac:dyDescent="0.2">
      <c r="A15" s="3" t="s">
        <v>7</v>
      </c>
      <c r="C15" s="20" t="s">
        <v>23</v>
      </c>
      <c r="F15" s="7"/>
      <c r="I15" s="7"/>
      <c r="J15" s="3" t="str">
        <f t="shared" si="0"/>
        <v>Mittwoch</v>
      </c>
      <c r="K15" s="2"/>
      <c r="L15" s="3" t="s">
        <v>3</v>
      </c>
      <c r="M15" s="3"/>
      <c r="N15" s="3"/>
      <c r="O15" s="21" t="s">
        <v>27</v>
      </c>
      <c r="P15" s="21"/>
      <c r="Q15" s="21"/>
      <c r="R15" s="22"/>
    </row>
    <row r="16" spans="1:20" x14ac:dyDescent="0.2">
      <c r="A16" s="49">
        <f>A4+2</f>
        <v>44251</v>
      </c>
      <c r="C16" s="12" t="s">
        <v>13</v>
      </c>
      <c r="F16" s="7"/>
      <c r="I16" s="7"/>
      <c r="J16" s="49">
        <f t="shared" si="0"/>
        <v>44251</v>
      </c>
      <c r="K16" s="2"/>
      <c r="L16" s="14" t="s">
        <v>13</v>
      </c>
      <c r="M16" s="3"/>
      <c r="N16" s="3"/>
      <c r="O16" s="21" t="s">
        <v>26</v>
      </c>
      <c r="P16" s="21"/>
      <c r="Q16" s="21"/>
      <c r="R16" s="22"/>
    </row>
    <row r="17" spans="1:18" x14ac:dyDescent="0.2">
      <c r="C17" s="54" t="s">
        <v>116</v>
      </c>
      <c r="F17" s="57" t="s">
        <v>133</v>
      </c>
      <c r="G17" s="7"/>
      <c r="J17" s="5" t="str">
        <f t="shared" si="0"/>
        <v/>
      </c>
      <c r="K17" s="2"/>
      <c r="L17" s="14" t="s">
        <v>28</v>
      </c>
      <c r="M17" s="3"/>
      <c r="N17" s="3"/>
      <c r="O17" s="21" t="s">
        <v>19</v>
      </c>
      <c r="P17" s="21"/>
      <c r="Q17" s="21"/>
      <c r="R17" s="22"/>
    </row>
    <row r="18" spans="1:18" x14ac:dyDescent="0.2">
      <c r="C18" s="59" t="s">
        <v>138</v>
      </c>
      <c r="D18" s="12"/>
      <c r="F18" s="28"/>
      <c r="G18" s="7"/>
      <c r="I18" s="19" t="s">
        <v>22</v>
      </c>
      <c r="J18" s="2" t="str">
        <f t="shared" si="0"/>
        <v/>
      </c>
      <c r="K18" s="2"/>
      <c r="L18" s="57" t="s">
        <v>123</v>
      </c>
      <c r="M18" s="3"/>
      <c r="N18" s="3"/>
      <c r="O18" s="21" t="s">
        <v>20</v>
      </c>
      <c r="P18" s="21"/>
      <c r="Q18" s="21"/>
      <c r="R18" s="22"/>
    </row>
    <row r="19" spans="1:18" x14ac:dyDescent="0.2">
      <c r="C19" s="34" t="s">
        <v>49</v>
      </c>
      <c r="F19" s="34"/>
      <c r="J19" s="2" t="str">
        <f t="shared" si="0"/>
        <v/>
      </c>
      <c r="K19" s="2"/>
      <c r="L19" s="3" t="s">
        <v>4</v>
      </c>
      <c r="M19" s="3"/>
      <c r="N19" s="3"/>
      <c r="O19" s="23" t="s">
        <v>21</v>
      </c>
      <c r="P19" s="21" t="s">
        <v>50</v>
      </c>
      <c r="Q19" s="21"/>
      <c r="R19" s="22"/>
    </row>
    <row r="20" spans="1:18" x14ac:dyDescent="0.2">
      <c r="A20" s="4"/>
      <c r="B20" s="4"/>
      <c r="C20" s="35" t="s">
        <v>44</v>
      </c>
      <c r="D20" s="4"/>
      <c r="E20" s="4"/>
      <c r="F20" s="11"/>
      <c r="G20" s="4"/>
      <c r="H20" s="4"/>
      <c r="I20" s="4"/>
      <c r="J20" s="4" t="str">
        <f t="shared" si="0"/>
        <v/>
      </c>
      <c r="K20" s="4"/>
      <c r="L20" s="4"/>
      <c r="M20" s="4"/>
      <c r="N20" s="4"/>
      <c r="O20" s="36" t="s">
        <v>51</v>
      </c>
      <c r="P20" s="36"/>
      <c r="Q20" s="4"/>
      <c r="R20" s="4"/>
    </row>
    <row r="21" spans="1:18" x14ac:dyDescent="0.2">
      <c r="A21" s="3" t="s">
        <v>8</v>
      </c>
      <c r="C21" s="20" t="s">
        <v>24</v>
      </c>
      <c r="F21" s="7"/>
      <c r="I21" s="7"/>
      <c r="J21" s="3" t="str">
        <f t="shared" si="0"/>
        <v>Donnerstag</v>
      </c>
      <c r="K21" s="2"/>
      <c r="L21" s="3" t="s">
        <v>3</v>
      </c>
      <c r="M21" s="3"/>
      <c r="N21" s="3"/>
      <c r="O21" s="21" t="s">
        <v>27</v>
      </c>
      <c r="P21" s="21"/>
      <c r="Q21" s="21"/>
      <c r="R21" s="22"/>
    </row>
    <row r="22" spans="1:18" x14ac:dyDescent="0.2">
      <c r="A22" s="49">
        <f>A4+3</f>
        <v>44252</v>
      </c>
      <c r="C22" s="12" t="s">
        <v>13</v>
      </c>
      <c r="F22" s="7"/>
      <c r="I22" s="7"/>
      <c r="J22" s="49">
        <f t="shared" si="0"/>
        <v>44252</v>
      </c>
      <c r="K22" s="2"/>
      <c r="L22" s="14" t="s">
        <v>13</v>
      </c>
      <c r="M22" s="3"/>
      <c r="N22" s="3"/>
      <c r="O22" s="21" t="s">
        <v>26</v>
      </c>
      <c r="P22" s="21"/>
      <c r="Q22" s="21"/>
      <c r="R22" s="22"/>
    </row>
    <row r="23" spans="1:18" x14ac:dyDescent="0.2">
      <c r="C23" s="59" t="s">
        <v>141</v>
      </c>
      <c r="F23" s="57" t="s">
        <v>134</v>
      </c>
      <c r="G23" s="7"/>
      <c r="J23" s="5" t="str">
        <f t="shared" si="0"/>
        <v/>
      </c>
      <c r="K23" s="2"/>
      <c r="L23" s="38" t="s">
        <v>53</v>
      </c>
      <c r="M23" s="3"/>
      <c r="N23" s="3"/>
      <c r="O23" s="21" t="s">
        <v>19</v>
      </c>
      <c r="P23" s="21"/>
      <c r="Q23" s="21"/>
      <c r="R23" s="22"/>
    </row>
    <row r="24" spans="1:18" x14ac:dyDescent="0.2">
      <c r="C24" s="34" t="s">
        <v>45</v>
      </c>
      <c r="D24" s="12"/>
      <c r="F24" s="60" t="s">
        <v>143</v>
      </c>
      <c r="G24" s="7"/>
      <c r="I24" s="16" t="s">
        <v>18</v>
      </c>
      <c r="J24" s="2" t="str">
        <f t="shared" si="0"/>
        <v/>
      </c>
      <c r="K24" s="2"/>
      <c r="L24" s="3"/>
      <c r="M24" s="3"/>
      <c r="N24" s="3"/>
      <c r="O24" s="21" t="s">
        <v>20</v>
      </c>
      <c r="P24" s="21"/>
      <c r="Q24" s="21"/>
      <c r="R24" s="22"/>
    </row>
    <row r="25" spans="1:18" x14ac:dyDescent="0.2">
      <c r="C25" s="34" t="s">
        <v>46</v>
      </c>
      <c r="F25" s="12"/>
      <c r="J25" s="2" t="str">
        <f t="shared" si="0"/>
        <v/>
      </c>
      <c r="K25" s="2"/>
      <c r="L25" s="3" t="s">
        <v>4</v>
      </c>
      <c r="M25" s="3"/>
      <c r="N25" s="3"/>
      <c r="O25" s="23" t="s">
        <v>21</v>
      </c>
      <c r="P25" s="21" t="s">
        <v>50</v>
      </c>
      <c r="Q25" s="21"/>
      <c r="R25" s="22"/>
    </row>
    <row r="26" spans="1:18" x14ac:dyDescent="0.2">
      <c r="A26" s="4"/>
      <c r="B26" s="4"/>
      <c r="C26" s="35" t="s">
        <v>47</v>
      </c>
      <c r="D26" s="4"/>
      <c r="E26" s="4"/>
      <c r="F26" s="11"/>
      <c r="G26" s="4"/>
      <c r="H26" s="4"/>
      <c r="I26" s="4"/>
      <c r="J26" s="4" t="str">
        <f t="shared" si="0"/>
        <v/>
      </c>
      <c r="K26" s="4"/>
      <c r="L26" s="4"/>
      <c r="M26" s="4"/>
      <c r="N26" s="4"/>
      <c r="O26" s="36" t="s">
        <v>51</v>
      </c>
      <c r="P26" s="36"/>
      <c r="Q26" s="4"/>
      <c r="R26" s="4"/>
    </row>
    <row r="27" spans="1:18" x14ac:dyDescent="0.2">
      <c r="A27" s="3" t="s">
        <v>9</v>
      </c>
      <c r="C27" s="15" t="s">
        <v>32</v>
      </c>
      <c r="F27" s="7"/>
      <c r="I27" s="7"/>
      <c r="J27" s="3" t="str">
        <f t="shared" si="0"/>
        <v>Freitag</v>
      </c>
      <c r="K27" s="2"/>
      <c r="L27" s="3" t="s">
        <v>3</v>
      </c>
      <c r="M27" s="3"/>
      <c r="N27" s="3"/>
      <c r="O27" s="21" t="s">
        <v>27</v>
      </c>
      <c r="P27" s="21"/>
      <c r="Q27" s="21"/>
      <c r="R27" s="22"/>
    </row>
    <row r="28" spans="1:18" x14ac:dyDescent="0.2">
      <c r="A28" s="49">
        <f>A4+4</f>
        <v>44253</v>
      </c>
      <c r="C28" s="12" t="s">
        <v>13</v>
      </c>
      <c r="F28" s="7"/>
      <c r="I28" s="7"/>
      <c r="J28" s="49">
        <f t="shared" si="0"/>
        <v>44253</v>
      </c>
      <c r="K28" s="2"/>
      <c r="L28" s="14" t="s">
        <v>13</v>
      </c>
      <c r="M28" s="3"/>
      <c r="N28" s="3"/>
      <c r="O28" s="21" t="s">
        <v>26</v>
      </c>
      <c r="P28" s="21"/>
      <c r="Q28" s="21"/>
      <c r="R28" s="22"/>
    </row>
    <row r="29" spans="1:18" x14ac:dyDescent="0.2">
      <c r="C29" s="41" t="s">
        <v>61</v>
      </c>
      <c r="F29" s="40" t="s">
        <v>59</v>
      </c>
      <c r="J29" s="5" t="str">
        <f t="shared" si="0"/>
        <v/>
      </c>
      <c r="K29" s="2"/>
      <c r="L29" s="14" t="s">
        <v>33</v>
      </c>
      <c r="M29" s="3"/>
      <c r="N29" s="3"/>
      <c r="O29" s="21" t="s">
        <v>19</v>
      </c>
      <c r="P29" s="21"/>
      <c r="Q29" s="21"/>
      <c r="R29" s="22"/>
    </row>
    <row r="30" spans="1:18" x14ac:dyDescent="0.2">
      <c r="A30" s="2"/>
      <c r="C30" s="41" t="s">
        <v>62</v>
      </c>
      <c r="D30" s="12"/>
      <c r="F30" s="34"/>
      <c r="I30" s="54" t="s">
        <v>122</v>
      </c>
      <c r="J30" s="2" t="str">
        <f t="shared" si="0"/>
        <v/>
      </c>
      <c r="K30" s="2"/>
      <c r="L30" s="3" t="s">
        <v>34</v>
      </c>
      <c r="M30" s="3"/>
      <c r="N30" s="3"/>
      <c r="O30" s="21" t="s">
        <v>20</v>
      </c>
      <c r="P30" s="21"/>
      <c r="Q30" s="21"/>
      <c r="R30" s="22"/>
    </row>
    <row r="31" spans="1:18" x14ac:dyDescent="0.2">
      <c r="A31" s="2"/>
      <c r="C31" s="34" t="s">
        <v>38</v>
      </c>
      <c r="F31" s="34"/>
      <c r="I31" s="58" t="s">
        <v>135</v>
      </c>
      <c r="J31" s="2" t="str">
        <f t="shared" si="0"/>
        <v/>
      </c>
      <c r="K31" s="2"/>
      <c r="L31" s="3" t="s">
        <v>4</v>
      </c>
      <c r="M31" s="3"/>
      <c r="N31" s="3"/>
      <c r="O31" s="23" t="s">
        <v>21</v>
      </c>
      <c r="P31" s="21" t="s">
        <v>50</v>
      </c>
      <c r="Q31" s="21"/>
      <c r="R31" s="22"/>
    </row>
    <row r="32" spans="1:18" x14ac:dyDescent="0.2">
      <c r="A32" s="4"/>
      <c r="B32" s="4"/>
      <c r="C32" s="35" t="s">
        <v>39</v>
      </c>
      <c r="D32" s="4"/>
      <c r="E32" s="4"/>
      <c r="F32" s="35"/>
      <c r="G32" s="4"/>
      <c r="H32" s="4"/>
      <c r="I32" s="4"/>
      <c r="J32" s="4" t="str">
        <f t="shared" si="0"/>
        <v/>
      </c>
      <c r="K32" s="4"/>
      <c r="L32" s="4"/>
      <c r="M32" s="4"/>
      <c r="N32" s="4"/>
      <c r="O32" s="36" t="s">
        <v>51</v>
      </c>
      <c r="P32" s="36"/>
      <c r="Q32" s="4"/>
      <c r="R32" s="4"/>
    </row>
    <row r="33" spans="1:18" x14ac:dyDescent="0.2">
      <c r="A33" s="3" t="s">
        <v>10</v>
      </c>
      <c r="C33" s="26" t="s">
        <v>30</v>
      </c>
      <c r="F33" s="7"/>
      <c r="I33" s="7"/>
      <c r="J33" s="3" t="str">
        <f t="shared" si="0"/>
        <v>Samstag</v>
      </c>
      <c r="K33" s="2"/>
      <c r="L33" s="3" t="s">
        <v>3</v>
      </c>
      <c r="M33" s="3"/>
      <c r="N33" s="3"/>
      <c r="O33" s="21" t="s">
        <v>27</v>
      </c>
      <c r="P33" s="21"/>
      <c r="Q33" s="21"/>
      <c r="R33" s="22"/>
    </row>
    <row r="34" spans="1:18" x14ac:dyDescent="0.2">
      <c r="A34" s="49">
        <f>A4+5</f>
        <v>44254</v>
      </c>
      <c r="C34" s="12" t="s">
        <v>13</v>
      </c>
      <c r="F34" s="7"/>
      <c r="I34" s="7"/>
      <c r="J34" s="49">
        <f t="shared" si="0"/>
        <v>44254</v>
      </c>
      <c r="K34" s="2"/>
      <c r="L34" s="14" t="s">
        <v>13</v>
      </c>
      <c r="M34" s="3"/>
      <c r="N34" s="3"/>
      <c r="O34" s="21" t="s">
        <v>26</v>
      </c>
      <c r="P34" s="21"/>
      <c r="Q34" s="21"/>
      <c r="R34" s="22"/>
    </row>
    <row r="35" spans="1:18" x14ac:dyDescent="0.2">
      <c r="C35" s="59" t="s">
        <v>139</v>
      </c>
      <c r="F35" s="40" t="s">
        <v>60</v>
      </c>
      <c r="J35" s="5" t="str">
        <f t="shared" si="0"/>
        <v/>
      </c>
      <c r="K35" s="2"/>
      <c r="L35" s="57" t="s">
        <v>128</v>
      </c>
      <c r="M35" s="3"/>
      <c r="N35" s="3"/>
      <c r="O35" s="21" t="s">
        <v>19</v>
      </c>
      <c r="P35" s="21"/>
      <c r="Q35" s="21"/>
      <c r="R35" s="22"/>
    </row>
    <row r="36" spans="1:18" x14ac:dyDescent="0.2">
      <c r="A36" s="18"/>
      <c r="C36" s="54" t="s">
        <v>117</v>
      </c>
      <c r="D36" s="12"/>
      <c r="F36" s="59" t="s">
        <v>142</v>
      </c>
      <c r="I36" s="54" t="s">
        <v>118</v>
      </c>
      <c r="J36" s="2" t="str">
        <f t="shared" si="0"/>
        <v/>
      </c>
      <c r="K36" s="2"/>
      <c r="L36" s="57" t="s">
        <v>129</v>
      </c>
      <c r="M36" s="3"/>
      <c r="N36" s="3"/>
      <c r="O36" s="21" t="s">
        <v>20</v>
      </c>
      <c r="P36" s="21"/>
      <c r="Q36" s="21"/>
      <c r="R36" s="22"/>
    </row>
    <row r="37" spans="1:18" x14ac:dyDescent="0.2">
      <c r="A37" s="2"/>
      <c r="C37" s="34" t="s">
        <v>41</v>
      </c>
      <c r="F37" s="12"/>
      <c r="J37" s="2" t="str">
        <f t="shared" si="0"/>
        <v/>
      </c>
      <c r="K37" s="2"/>
      <c r="L37" s="54" t="s">
        <v>130</v>
      </c>
      <c r="M37" s="3"/>
      <c r="N37" s="3"/>
      <c r="O37" s="23" t="s">
        <v>21</v>
      </c>
      <c r="P37" s="21" t="s">
        <v>50</v>
      </c>
      <c r="Q37" s="21"/>
      <c r="R37" s="22"/>
    </row>
    <row r="38" spans="1:18" x14ac:dyDescent="0.2">
      <c r="A38" s="4"/>
      <c r="B38" s="4"/>
      <c r="C38" s="35" t="s">
        <v>40</v>
      </c>
      <c r="D38" s="4"/>
      <c r="E38" s="4"/>
      <c r="F38" s="11"/>
      <c r="G38" s="4"/>
      <c r="H38" s="4"/>
      <c r="I38" s="4"/>
      <c r="J38" s="4" t="str">
        <f t="shared" si="0"/>
        <v/>
      </c>
      <c r="K38" s="4"/>
      <c r="L38" s="11" t="s">
        <v>4</v>
      </c>
      <c r="M38" s="4"/>
      <c r="N38" s="4"/>
      <c r="O38" s="36" t="s">
        <v>51</v>
      </c>
      <c r="P38" s="36"/>
      <c r="Q38" s="4"/>
      <c r="R38" s="4"/>
    </row>
    <row r="39" spans="1:18" x14ac:dyDescent="0.2">
      <c r="A39" s="3" t="s">
        <v>11</v>
      </c>
      <c r="C39" s="20" t="s">
        <v>25</v>
      </c>
      <c r="F39" s="7" t="s">
        <v>16</v>
      </c>
      <c r="G39" s="7"/>
      <c r="I39" s="7"/>
      <c r="J39" s="3" t="str">
        <f t="shared" si="0"/>
        <v>Sonntag</v>
      </c>
      <c r="K39" s="2"/>
      <c r="L39" s="3" t="s">
        <v>3</v>
      </c>
      <c r="M39" s="3"/>
      <c r="N39" s="3"/>
      <c r="O39" s="21" t="s">
        <v>27</v>
      </c>
      <c r="P39" s="21"/>
      <c r="Q39" s="21"/>
      <c r="R39" s="22"/>
    </row>
    <row r="40" spans="1:18" x14ac:dyDescent="0.2">
      <c r="A40" s="49">
        <f>A4+6</f>
        <v>44255</v>
      </c>
      <c r="C40" s="12" t="s">
        <v>13</v>
      </c>
      <c r="F40" s="7"/>
      <c r="I40" s="7"/>
      <c r="J40" s="49">
        <f t="shared" si="0"/>
        <v>44255</v>
      </c>
      <c r="K40" s="2"/>
      <c r="L40" s="14" t="s">
        <v>13</v>
      </c>
      <c r="M40" s="3"/>
      <c r="N40" s="3"/>
      <c r="O40" s="21" t="s">
        <v>26</v>
      </c>
      <c r="P40" s="21"/>
      <c r="Q40" s="21"/>
      <c r="R40" s="22"/>
    </row>
    <row r="41" spans="1:18" x14ac:dyDescent="0.2">
      <c r="C41" s="22" t="s">
        <v>54</v>
      </c>
      <c r="D41" s="22"/>
      <c r="F41" s="116" t="s">
        <v>155</v>
      </c>
      <c r="G41" s="39"/>
      <c r="J41" s="5" t="str">
        <f t="shared" si="0"/>
        <v/>
      </c>
      <c r="K41" s="2"/>
      <c r="L41" s="57" t="s">
        <v>132</v>
      </c>
      <c r="M41" s="3"/>
      <c r="N41" s="3"/>
      <c r="O41" s="21" t="s">
        <v>19</v>
      </c>
      <c r="P41" s="21"/>
      <c r="Q41" s="21"/>
      <c r="R41" s="22"/>
    </row>
    <row r="42" spans="1:18" x14ac:dyDescent="0.2">
      <c r="A42" s="2"/>
      <c r="C42" s="59" t="s">
        <v>140</v>
      </c>
      <c r="D42" s="12"/>
      <c r="F42" s="116" t="s">
        <v>56</v>
      </c>
      <c r="G42" s="39"/>
      <c r="I42" s="54" t="s">
        <v>119</v>
      </c>
      <c r="J42" s="2" t="str">
        <f t="shared" si="0"/>
        <v/>
      </c>
      <c r="K42" s="2"/>
      <c r="L42" s="38" t="s">
        <v>131</v>
      </c>
      <c r="M42" s="3"/>
      <c r="N42" s="3"/>
      <c r="O42" s="21" t="s">
        <v>20</v>
      </c>
      <c r="P42" s="21"/>
      <c r="Q42" s="21"/>
      <c r="R42" s="22"/>
    </row>
    <row r="43" spans="1:18" x14ac:dyDescent="0.2">
      <c r="A43" s="2"/>
      <c r="C43" s="39" t="s">
        <v>57</v>
      </c>
      <c r="F43" s="12"/>
      <c r="I43" s="54" t="s">
        <v>120</v>
      </c>
      <c r="J43" s="2" t="str">
        <f t="shared" si="0"/>
        <v/>
      </c>
      <c r="K43" s="2"/>
      <c r="L43" s="54" t="s">
        <v>124</v>
      </c>
      <c r="M43" s="3"/>
      <c r="N43" s="3"/>
      <c r="O43" s="23" t="s">
        <v>21</v>
      </c>
      <c r="P43" s="21" t="s">
        <v>50</v>
      </c>
      <c r="Q43" s="21"/>
      <c r="R43" s="22"/>
    </row>
    <row r="44" spans="1:18" x14ac:dyDescent="0.2">
      <c r="A44" s="4"/>
      <c r="B44" s="4"/>
      <c r="C44" s="56" t="s">
        <v>55</v>
      </c>
      <c r="D44" s="4"/>
      <c r="E44" s="4"/>
      <c r="F44" s="11"/>
      <c r="G44" s="4"/>
      <c r="H44" s="4"/>
      <c r="I44" s="55" t="s">
        <v>121</v>
      </c>
      <c r="J44" s="4" t="str">
        <f t="shared" si="0"/>
        <v/>
      </c>
      <c r="K44" s="4"/>
      <c r="L44" s="11" t="s">
        <v>4</v>
      </c>
      <c r="M44" s="4"/>
      <c r="N44" s="4"/>
      <c r="O44" s="36" t="s">
        <v>51</v>
      </c>
      <c r="P44" s="36"/>
      <c r="Q44" s="4"/>
      <c r="R44" s="4"/>
    </row>
    <row r="45" spans="1:18" x14ac:dyDescent="0.2">
      <c r="J45" s="1" t="str">
        <f t="shared" si="0"/>
        <v/>
      </c>
    </row>
    <row r="46" spans="1:18" ht="15" x14ac:dyDescent="0.2">
      <c r="B46" s="9"/>
      <c r="C46" s="9"/>
      <c r="D46" s="9"/>
      <c r="E46" s="9"/>
      <c r="F46" s="9"/>
      <c r="G46" s="9"/>
      <c r="H46" s="9"/>
      <c r="I46" s="9"/>
      <c r="J46" s="8" t="str">
        <f t="shared" si="0"/>
        <v/>
      </c>
      <c r="K46" s="9"/>
      <c r="L46" s="9"/>
      <c r="M46" s="9"/>
      <c r="N46" s="9"/>
      <c r="O46" s="9"/>
      <c r="P46" s="9"/>
      <c r="Q46" s="9"/>
      <c r="R46" s="9"/>
    </row>
    <row r="47" spans="1:18" ht="15" x14ac:dyDescent="0.2">
      <c r="A47" s="8" t="s">
        <v>5</v>
      </c>
      <c r="J47" s="7" t="str">
        <f t="shared" si="0"/>
        <v>Wenn nicht anders vermerkt verwenden wir Ausschliesslich Schweizer Fleisch.</v>
      </c>
    </row>
    <row r="48" spans="1:18" x14ac:dyDescent="0.2">
      <c r="A48" s="12" t="s">
        <v>63</v>
      </c>
      <c r="J48" s="1" t="str">
        <f t="shared" si="0"/>
        <v>Menuänderungen bleiben vorbehalten</v>
      </c>
    </row>
    <row r="50" spans="10:13" x14ac:dyDescent="0.2">
      <c r="J50" s="6"/>
      <c r="M50" s="6"/>
    </row>
  </sheetData>
  <pageMargins left="0.70866141732283472" right="0.70866141732283472" top="1.3779527559055118" bottom="0.78740157480314965" header="0.39370078740157483" footer="0.51181102362204722"/>
  <pageSetup paperSize="9" orientation="portrait" verticalDpi="0" r:id="rId1"/>
  <headerFooter>
    <oddHeader>&amp;L   &amp;G&amp;C&amp;"Frutiger 45 Light,Fett"&amp;28Speiseauswahl                         22.02.2021 Bis 28.02.2021</oddHead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:T97"/>
  <sheetViews>
    <sheetView view="pageLayout" zoomScaleNormal="100" workbookViewId="0">
      <selection activeCell="F6" sqref="F6:H6"/>
    </sheetView>
  </sheetViews>
  <sheetFormatPr baseColWidth="10" defaultColWidth="9.140625" defaultRowHeight="14.25" x14ac:dyDescent="0.25"/>
  <cols>
    <col min="1" max="1" width="9.140625" style="63"/>
    <col min="2" max="2" width="6.7109375" style="63" customWidth="1"/>
    <col min="3" max="3" width="11.28515625" style="63" customWidth="1"/>
    <col min="4" max="4" width="9.140625" style="63"/>
    <col min="5" max="5" width="6" style="63" customWidth="1"/>
    <col min="6" max="8" width="9.140625" style="63"/>
    <col min="9" max="9" width="16.28515625" style="63" customWidth="1"/>
    <col min="10" max="14" width="9.140625" style="63"/>
    <col min="15" max="15" width="11.7109375" style="63" customWidth="1"/>
    <col min="16" max="16384" width="9.140625" style="63"/>
  </cols>
  <sheetData>
    <row r="1" spans="1:20" ht="27" x14ac:dyDescent="0.25">
      <c r="E1" s="67" t="s">
        <v>12</v>
      </c>
      <c r="J1" s="68"/>
      <c r="K1" s="68"/>
      <c r="L1" s="69"/>
      <c r="M1" s="69"/>
      <c r="N1" s="69"/>
      <c r="O1" s="69"/>
      <c r="P1" s="69"/>
      <c r="Q1" s="68"/>
      <c r="R1" s="68"/>
      <c r="S1" s="68"/>
      <c r="T1" s="68"/>
    </row>
    <row r="2" spans="1:20" x14ac:dyDescent="0.25">
      <c r="A2" s="70"/>
      <c r="B2" s="70"/>
      <c r="C2" s="121" t="s">
        <v>15</v>
      </c>
      <c r="D2" s="71"/>
      <c r="E2" s="71"/>
      <c r="F2" s="71" t="s">
        <v>1</v>
      </c>
      <c r="G2" s="71"/>
      <c r="H2" s="71"/>
      <c r="I2" s="71" t="s">
        <v>14</v>
      </c>
      <c r="J2" s="72"/>
      <c r="K2" s="68"/>
      <c r="L2" s="72"/>
      <c r="M2" s="72"/>
      <c r="N2" s="72"/>
      <c r="O2" s="73"/>
      <c r="P2" s="73"/>
      <c r="Q2" s="73"/>
      <c r="R2" s="73"/>
      <c r="S2" s="68"/>
      <c r="T2" s="68"/>
    </row>
    <row r="3" spans="1:20" x14ac:dyDescent="0.25">
      <c r="A3" s="72" t="str">
        <f>IF(BewohnerIn!A3&lt;&gt;"",BewohnerIn!A3,"")</f>
        <v>Montag</v>
      </c>
      <c r="C3" s="163" t="str">
        <f>IF(BewohnerIn!C3&lt;&gt;"",BewohnerIn!C3,"")</f>
        <v>Bouillon mit Fideli</v>
      </c>
      <c r="D3" s="164" t="str">
        <f>IF(BewohnerIn!D3&lt;&gt;"",BewohnerIn!D3,"")</f>
        <v/>
      </c>
      <c r="E3" s="164" t="str">
        <f>IF(BewohnerIn!E3&lt;&gt;"",BewohnerIn!E3,"")</f>
        <v/>
      </c>
      <c r="F3" s="159"/>
      <c r="G3" s="159"/>
      <c r="H3" s="159"/>
      <c r="I3" s="122" t="str">
        <f>IF(BewohnerIn!I3&lt;&gt;"",BewohnerIn!I3,"")</f>
        <v/>
      </c>
      <c r="J3" s="74"/>
      <c r="K3" s="68"/>
      <c r="L3" s="75"/>
      <c r="M3" s="72"/>
      <c r="N3" s="72"/>
      <c r="O3" s="73"/>
      <c r="P3" s="73"/>
      <c r="Q3" s="73"/>
      <c r="R3" s="73"/>
      <c r="S3" s="68"/>
      <c r="T3" s="68"/>
    </row>
    <row r="4" spans="1:20" x14ac:dyDescent="0.25">
      <c r="A4" s="61">
        <f>IF(BewohnerIn!A4&lt;&gt;"",BewohnerIn!A4,"")</f>
        <v>44249</v>
      </c>
      <c r="C4" s="169" t="str">
        <f>IF(BewohnerIn!C4&lt;&gt;"",BewohnerIn!C4,"")</f>
        <v>***</v>
      </c>
      <c r="D4" s="169" t="str">
        <f>IF(BewohnerIn!D4&lt;&gt;"",BewohnerIn!D4,"")</f>
        <v/>
      </c>
      <c r="E4" s="169" t="str">
        <f>IF(BewohnerIn!E4&lt;&gt;"",BewohnerIn!E4,"")</f>
        <v/>
      </c>
      <c r="F4" s="160"/>
      <c r="G4" s="160"/>
      <c r="H4" s="160"/>
      <c r="I4" s="122" t="str">
        <f>IF(BewohnerIn!I4&lt;&gt;"",BewohnerIn!I4,"")</f>
        <v/>
      </c>
      <c r="J4" s="76"/>
      <c r="K4" s="68"/>
      <c r="L4" s="77"/>
      <c r="M4" s="72"/>
      <c r="N4" s="72"/>
      <c r="O4" s="73"/>
      <c r="P4" s="73"/>
      <c r="Q4" s="73"/>
      <c r="R4" s="73"/>
      <c r="S4" s="68"/>
      <c r="T4" s="68"/>
    </row>
    <row r="5" spans="1:20" x14ac:dyDescent="0.25">
      <c r="A5" s="63" t="str">
        <f>IF(BewohnerIn!A5&lt;&gt;"",BewohnerIn!A5,"")</f>
        <v/>
      </c>
      <c r="C5" s="165" t="str">
        <f>IF(BewohnerIn!C5&lt;&gt;"",BewohnerIn!C5,"")</f>
        <v>Rindsgeschnetzeltes</v>
      </c>
      <c r="D5" s="165" t="str">
        <f>IF(BewohnerIn!D5&lt;&gt;"",BewohnerIn!D5,"")</f>
        <v/>
      </c>
      <c r="E5" s="165" t="str">
        <f>IF(BewohnerIn!E5&lt;&gt;"",BewohnerIn!E5,"")</f>
        <v/>
      </c>
      <c r="F5" s="161"/>
      <c r="G5" s="161"/>
      <c r="H5" s="161"/>
      <c r="I5" s="123" t="str">
        <f>IF(BewohnerIn!I5&lt;&gt;"",BewohnerIn!I5,"")</f>
        <v/>
      </c>
      <c r="J5" s="78"/>
      <c r="K5" s="68"/>
      <c r="L5" s="77"/>
      <c r="M5" s="72"/>
      <c r="N5" s="72"/>
      <c r="O5" s="73"/>
      <c r="P5" s="73"/>
      <c r="Q5" s="73"/>
      <c r="R5" s="73"/>
      <c r="S5" s="68"/>
      <c r="T5" s="68"/>
    </row>
    <row r="6" spans="1:20" x14ac:dyDescent="0.25">
      <c r="A6" s="68" t="str">
        <f>IF(BewohnerIn!A6&lt;&gt;"",BewohnerIn!A6,"")</f>
        <v/>
      </c>
      <c r="C6" s="166" t="str">
        <f>IF(BewohnerIn!C6&lt;&gt;"",BewohnerIn!C6,"")</f>
        <v>Paprikasauce</v>
      </c>
      <c r="D6" s="166" t="str">
        <f>IF(BewohnerIn!D6&lt;&gt;"",BewohnerIn!D6,"")</f>
        <v/>
      </c>
      <c r="E6" s="166" t="str">
        <f>IF(BewohnerIn!E6&lt;&gt;"",BewohnerIn!E6,"")</f>
        <v/>
      </c>
      <c r="F6" s="161"/>
      <c r="G6" s="161"/>
      <c r="H6" s="161"/>
      <c r="I6" s="124" t="str">
        <f>IF(BewohnerIn!I6&lt;&gt;"",BewohnerIn!I6,"")</f>
        <v>Creme-Donut</v>
      </c>
      <c r="J6" s="68"/>
      <c r="K6" s="68"/>
      <c r="L6" s="72"/>
      <c r="M6" s="72"/>
      <c r="N6" s="72"/>
      <c r="O6" s="79"/>
      <c r="P6" s="73"/>
      <c r="Q6" s="73"/>
      <c r="R6" s="73"/>
      <c r="S6" s="68"/>
      <c r="T6" s="68"/>
    </row>
    <row r="7" spans="1:20" x14ac:dyDescent="0.25">
      <c r="A7" s="68" t="str">
        <f>IF(BewohnerIn!A7&lt;&gt;"",BewohnerIn!A7,"")</f>
        <v/>
      </c>
      <c r="C7" s="167" t="str">
        <f>IF(BewohnerIn!C7&lt;&gt;"",BewohnerIn!C7,"")</f>
        <v>Spiralenteigwaren</v>
      </c>
      <c r="D7" s="167" t="str">
        <f>IF(BewohnerIn!D7&lt;&gt;"",BewohnerIn!D7,"")</f>
        <v/>
      </c>
      <c r="E7" s="167" t="str">
        <f>IF(BewohnerIn!E7&lt;&gt;"",BewohnerIn!E7,"")</f>
        <v/>
      </c>
      <c r="F7" s="162"/>
      <c r="G7" s="162"/>
      <c r="H7" s="162"/>
      <c r="I7" s="123" t="str">
        <f>IF(BewohnerIn!I7&lt;&gt;"",BewohnerIn!I7,"")</f>
        <v/>
      </c>
      <c r="J7" s="68"/>
      <c r="K7" s="68"/>
      <c r="L7" s="68"/>
      <c r="M7" s="68"/>
      <c r="N7" s="68"/>
      <c r="O7" s="80"/>
      <c r="P7" s="68"/>
      <c r="Q7" s="68"/>
      <c r="R7" s="68"/>
      <c r="S7" s="68"/>
      <c r="T7" s="68"/>
    </row>
    <row r="8" spans="1:20" x14ac:dyDescent="0.25">
      <c r="A8" s="70" t="str">
        <f>IF(BewohnerIn!A8&lt;&gt;"",BewohnerIn!A8,"")</f>
        <v/>
      </c>
      <c r="B8" s="70"/>
      <c r="C8" s="168" t="str">
        <f>IF(BewohnerIn!C8&lt;&gt;"",BewohnerIn!C8,"")</f>
        <v>Broccoli</v>
      </c>
      <c r="D8" s="168" t="str">
        <f>IF(BewohnerIn!D8&lt;&gt;"",BewohnerIn!D8,"")</f>
        <v/>
      </c>
      <c r="E8" s="168" t="str">
        <f>IF(BewohnerIn!E8&lt;&gt;"",BewohnerIn!E8,"")</f>
        <v/>
      </c>
      <c r="F8" s="170"/>
      <c r="G8" s="170"/>
      <c r="H8" s="170"/>
      <c r="I8" s="125" t="str">
        <f>IF(BewohnerIn!I8&lt;&gt;"",BewohnerIn!I8,"")</f>
        <v/>
      </c>
      <c r="J8" s="72"/>
      <c r="K8" s="68"/>
      <c r="L8" s="72"/>
      <c r="M8" s="72"/>
      <c r="N8" s="72"/>
      <c r="O8" s="73"/>
      <c r="P8" s="73"/>
      <c r="Q8" s="73"/>
      <c r="R8" s="73"/>
    </row>
    <row r="9" spans="1:20" x14ac:dyDescent="0.25">
      <c r="A9" s="72" t="str">
        <f>IF(BewohnerIn!A9&lt;&gt;"",BewohnerIn!A9,"")</f>
        <v>Dienstag</v>
      </c>
      <c r="C9" s="171" t="str">
        <f>IF(BewohnerIn!C9&lt;&gt;"",BewohnerIn!C9,"")</f>
        <v>Brotsuppe mit Kümmel</v>
      </c>
      <c r="D9" s="171"/>
      <c r="E9" s="171"/>
      <c r="F9" s="172" t="str">
        <f>IF($F$3&lt;&gt;"",$F$3,"")</f>
        <v/>
      </c>
      <c r="G9" s="172" t="str">
        <f>IF(BewohnerIn!G9&lt;&gt;"",BewohnerIn!G9,"")</f>
        <v/>
      </c>
      <c r="H9" s="172" t="str">
        <f>IF(BewohnerIn!H9&lt;&gt;"",BewohnerIn!H9,"")</f>
        <v/>
      </c>
      <c r="I9" s="122" t="str">
        <f>IF(BewohnerIn!I9&lt;&gt;"",BewohnerIn!I9,"")</f>
        <v/>
      </c>
      <c r="J9" s="81"/>
      <c r="K9" s="68"/>
      <c r="L9" s="75"/>
      <c r="M9" s="72"/>
      <c r="N9" s="72"/>
      <c r="O9" s="73"/>
      <c r="P9" s="73"/>
      <c r="Q9" s="73"/>
      <c r="R9" s="73"/>
    </row>
    <row r="10" spans="1:20" x14ac:dyDescent="0.25">
      <c r="A10" s="61">
        <f>IF(BewohnerIn!A10&lt;&gt;"",BewohnerIn!A10,"")</f>
        <v>44250</v>
      </c>
      <c r="C10" s="169" t="str">
        <f>IF(BewohnerIn!C10&lt;&gt;"",BewohnerIn!C10,"")</f>
        <v>***</v>
      </c>
      <c r="D10" s="169"/>
      <c r="E10" s="169"/>
      <c r="F10" s="160" t="str">
        <f>IF($F$4&lt;&gt;"",$F$4,"")</f>
        <v/>
      </c>
      <c r="G10" s="160" t="str">
        <f>IF(BewohnerIn!G10&lt;&gt;"",BewohnerIn!G10,"")</f>
        <v/>
      </c>
      <c r="H10" s="160" t="str">
        <f>IF(BewohnerIn!H10&lt;&gt;"",BewohnerIn!H10,"")</f>
        <v/>
      </c>
      <c r="I10" s="122" t="str">
        <f>IF(BewohnerIn!I10&lt;&gt;"",BewohnerIn!I10,"")</f>
        <v/>
      </c>
      <c r="J10" s="76"/>
      <c r="K10" s="68"/>
      <c r="L10" s="75"/>
      <c r="M10" s="72"/>
      <c r="N10" s="72"/>
      <c r="O10" s="73"/>
      <c r="P10" s="73"/>
      <c r="Q10" s="73"/>
      <c r="R10" s="73"/>
    </row>
    <row r="11" spans="1:20" x14ac:dyDescent="0.25">
      <c r="A11" s="63" t="str">
        <f>IF(BewohnerIn!A11&lt;&gt;"",BewohnerIn!A11,"")</f>
        <v/>
      </c>
      <c r="C11" s="167" t="str">
        <f>IF(BewohnerIn!C11&lt;&gt;"",BewohnerIn!C11,"")</f>
        <v>Schweins Saltimbocca</v>
      </c>
      <c r="D11" s="167"/>
      <c r="E11" s="167"/>
      <c r="F11" s="161" t="str">
        <f>IF($F$5&lt;&gt;"",$F$5,"")</f>
        <v/>
      </c>
      <c r="G11" s="161" t="str">
        <f>IF(BewohnerIn!G11&lt;&gt;"",BewohnerIn!G11,"")</f>
        <v/>
      </c>
      <c r="H11" s="161" t="str">
        <f>IF(BewohnerIn!H11&lt;&gt;"",BewohnerIn!H11,"")</f>
        <v/>
      </c>
      <c r="I11" s="123" t="str">
        <f>IF(BewohnerIn!I11&lt;&gt;"",BewohnerIn!I11,"")</f>
        <v/>
      </c>
      <c r="J11" s="68"/>
      <c r="K11" s="68"/>
      <c r="L11" s="72"/>
      <c r="M11" s="72"/>
      <c r="N11" s="72"/>
      <c r="O11" s="73"/>
      <c r="P11" s="73"/>
      <c r="Q11" s="73"/>
      <c r="R11" s="73"/>
    </row>
    <row r="12" spans="1:20" x14ac:dyDescent="0.25">
      <c r="A12" s="63" t="str">
        <f>IF(BewohnerIn!A12&lt;&gt;"",BewohnerIn!A12,"")</f>
        <v/>
      </c>
      <c r="C12" s="166" t="str">
        <f>IF(BewohnerIn!C12&lt;&gt;"",BewohnerIn!C12,"")</f>
        <v>Madeirasauce</v>
      </c>
      <c r="D12" s="166"/>
      <c r="E12" s="166"/>
      <c r="F12" s="161" t="str">
        <f>IF($F$6&lt;&gt;"",$F$6,"")</f>
        <v/>
      </c>
      <c r="G12" s="161" t="str">
        <f>IF(BewohnerIn!G12&lt;&gt;"",BewohnerIn!G12,"")</f>
        <v/>
      </c>
      <c r="H12" s="161" t="str">
        <f>IF(BewohnerIn!H12&lt;&gt;"",BewohnerIn!H12,"")</f>
        <v/>
      </c>
      <c r="I12" s="126" t="str">
        <f>IF(BewohnerIn!I12&lt;&gt;"",BewohnerIn!I12,"")</f>
        <v>Casata mit Rahm</v>
      </c>
      <c r="J12" s="68"/>
      <c r="K12" s="68"/>
      <c r="L12" s="72"/>
      <c r="M12" s="72"/>
      <c r="N12" s="72"/>
      <c r="O12" s="79"/>
      <c r="P12" s="73"/>
      <c r="Q12" s="73"/>
      <c r="R12" s="73"/>
    </row>
    <row r="13" spans="1:20" x14ac:dyDescent="0.25">
      <c r="A13" s="63" t="str">
        <f>IF(BewohnerIn!A13&lt;&gt;"",BewohnerIn!A13,"")</f>
        <v/>
      </c>
      <c r="C13" s="165" t="str">
        <f>IF(BewohnerIn!C13&lt;&gt;"",BewohnerIn!C13,"")</f>
        <v>Cremiger Risotto</v>
      </c>
      <c r="D13" s="165"/>
      <c r="E13" s="165"/>
      <c r="F13" s="162" t="str">
        <f>IF($F$7&lt;&gt;"",$F$7,"")</f>
        <v/>
      </c>
      <c r="G13" s="162" t="str">
        <f>IF(BewohnerIn!G13&lt;&gt;"",BewohnerIn!G13,"")</f>
        <v/>
      </c>
      <c r="H13" s="162" t="str">
        <f>IF(BewohnerIn!H13&lt;&gt;"",BewohnerIn!H13,"")</f>
        <v/>
      </c>
      <c r="I13" s="127" t="str">
        <f>IF(BewohnerIn!I13&lt;&gt;"",BewohnerIn!I13,"")</f>
        <v/>
      </c>
      <c r="J13" s="68"/>
      <c r="K13" s="68"/>
      <c r="L13" s="68"/>
      <c r="M13" s="68"/>
      <c r="N13" s="68"/>
      <c r="O13" s="80"/>
      <c r="P13" s="68"/>
      <c r="Q13" s="68"/>
      <c r="R13" s="68"/>
    </row>
    <row r="14" spans="1:20" x14ac:dyDescent="0.25">
      <c r="A14" s="70" t="str">
        <f>IF(BewohnerIn!A14&lt;&gt;"",BewohnerIn!A14,"")</f>
        <v/>
      </c>
      <c r="B14" s="70"/>
      <c r="C14" s="168" t="str">
        <f>IF(BewohnerIn!C14&lt;&gt;"",BewohnerIn!C14,"")</f>
        <v>Bohnen mit Zwiebeln</v>
      </c>
      <c r="D14" s="168"/>
      <c r="E14" s="168"/>
      <c r="F14" s="170" t="str">
        <f>IF($F$8&lt;&gt;"",$F$8,"")</f>
        <v/>
      </c>
      <c r="G14" s="170" t="str">
        <f>IF(BewohnerIn!G14&lt;&gt;"",BewohnerIn!G14,"")</f>
        <v/>
      </c>
      <c r="H14" s="170" t="str">
        <f>IF(BewohnerIn!H14&lt;&gt;"",BewohnerIn!H14,"")</f>
        <v/>
      </c>
      <c r="I14" s="125" t="str">
        <f>IF(BewohnerIn!I14&lt;&gt;"",BewohnerIn!I14,"")</f>
        <v/>
      </c>
      <c r="J14" s="72"/>
      <c r="K14" s="68"/>
      <c r="L14" s="72"/>
      <c r="M14" s="72"/>
      <c r="N14" s="72"/>
      <c r="O14" s="73"/>
      <c r="P14" s="73"/>
      <c r="Q14" s="73"/>
      <c r="R14" s="73"/>
    </row>
    <row r="15" spans="1:20" x14ac:dyDescent="0.25">
      <c r="A15" s="72" t="str">
        <f>IF(BewohnerIn!A15&lt;&gt;"",BewohnerIn!A15,"")</f>
        <v>Mittwoch</v>
      </c>
      <c r="C15" s="173" t="str">
        <f>IF(BewohnerIn!C15&lt;&gt;"",BewohnerIn!C15,"")</f>
        <v>Currysuppe</v>
      </c>
      <c r="D15" s="173"/>
      <c r="E15" s="173"/>
      <c r="F15" s="172" t="str">
        <f t="shared" ref="F15" si="0">IF($F$3&lt;&gt;"",$F$3,"")</f>
        <v/>
      </c>
      <c r="G15" s="172" t="str">
        <f>IF(BewohnerIn!G15&lt;&gt;"",BewohnerIn!G15,"")</f>
        <v/>
      </c>
      <c r="H15" s="172" t="str">
        <f>IF(BewohnerIn!H15&lt;&gt;"",BewohnerIn!H15,"")</f>
        <v/>
      </c>
      <c r="I15" s="122" t="str">
        <f>IF(BewohnerIn!I15&lt;&gt;"",BewohnerIn!I15,"")</f>
        <v/>
      </c>
      <c r="J15" s="81"/>
      <c r="K15" s="68"/>
      <c r="L15" s="75"/>
      <c r="M15" s="72"/>
      <c r="N15" s="72"/>
      <c r="O15" s="73"/>
      <c r="P15" s="73"/>
      <c r="Q15" s="73"/>
      <c r="R15" s="73"/>
    </row>
    <row r="16" spans="1:20" x14ac:dyDescent="0.25">
      <c r="A16" s="61">
        <f>IF(BewohnerIn!A16&lt;&gt;"",BewohnerIn!A16,"")</f>
        <v>44251</v>
      </c>
      <c r="C16" s="169" t="str">
        <f>IF(BewohnerIn!C16&lt;&gt;"",BewohnerIn!C16,"")</f>
        <v>***</v>
      </c>
      <c r="D16" s="169"/>
      <c r="E16" s="169"/>
      <c r="F16" s="160" t="str">
        <f t="shared" ref="F16" si="1">IF($F$4&lt;&gt;"",$F$4,"")</f>
        <v/>
      </c>
      <c r="G16" s="160" t="str">
        <f>IF(BewohnerIn!G16&lt;&gt;"",BewohnerIn!G16,"")</f>
        <v/>
      </c>
      <c r="H16" s="160" t="str">
        <f>IF(BewohnerIn!H16&lt;&gt;"",BewohnerIn!H16,"")</f>
        <v/>
      </c>
      <c r="I16" s="122" t="str">
        <f>IF(BewohnerIn!I16&lt;&gt;"",BewohnerIn!I16,"")</f>
        <v/>
      </c>
      <c r="J16" s="76"/>
      <c r="K16" s="68"/>
      <c r="L16" s="75"/>
      <c r="M16" s="72"/>
      <c r="N16" s="72"/>
      <c r="O16" s="73"/>
      <c r="P16" s="73"/>
      <c r="Q16" s="73"/>
      <c r="R16" s="73"/>
    </row>
    <row r="17" spans="1:18" x14ac:dyDescent="0.25">
      <c r="A17" s="63" t="str">
        <f>IF(BewohnerIn!A17&lt;&gt;"",BewohnerIn!A17,"")</f>
        <v/>
      </c>
      <c r="C17" s="165" t="str">
        <f>IF(BewohnerIn!C17&lt;&gt;"",BewohnerIn!C17,"")</f>
        <v>Gebratene Perlhuhnbrust</v>
      </c>
      <c r="D17" s="165"/>
      <c r="E17" s="165"/>
      <c r="F17" s="161" t="str">
        <f t="shared" ref="F17" si="2">IF($F$5&lt;&gt;"",$F$5,"")</f>
        <v/>
      </c>
      <c r="G17" s="161" t="str">
        <f>IF(BewohnerIn!G17&lt;&gt;"",BewohnerIn!G17,"")</f>
        <v/>
      </c>
      <c r="H17" s="161" t="str">
        <f>IF(BewohnerIn!H17&lt;&gt;"",BewohnerIn!H17,"")</f>
        <v/>
      </c>
      <c r="I17" s="123" t="str">
        <f>IF(BewohnerIn!I17&lt;&gt;"",BewohnerIn!I17,"")</f>
        <v/>
      </c>
      <c r="J17" s="68"/>
      <c r="K17" s="68"/>
      <c r="L17" s="83"/>
      <c r="M17" s="72"/>
      <c r="N17" s="72"/>
      <c r="O17" s="73"/>
      <c r="P17" s="73"/>
      <c r="Q17" s="73"/>
      <c r="R17" s="73"/>
    </row>
    <row r="18" spans="1:18" x14ac:dyDescent="0.25">
      <c r="A18" s="63" t="str">
        <f>IF(BewohnerIn!A18&lt;&gt;"",BewohnerIn!A18,"")</f>
        <v/>
      </c>
      <c r="C18" s="166" t="str">
        <f>IF(BewohnerIn!C18&lt;&gt;"",BewohnerIn!C18,"")</f>
        <v>Honig-Orangensauce</v>
      </c>
      <c r="D18" s="166"/>
      <c r="E18" s="166"/>
      <c r="F18" s="161" t="str">
        <f t="shared" ref="F18" si="3">IF($F$6&lt;&gt;"",$F$6,"")</f>
        <v/>
      </c>
      <c r="G18" s="161" t="str">
        <f>IF(BewohnerIn!G18&lt;&gt;"",BewohnerIn!G18,"")</f>
        <v/>
      </c>
      <c r="H18" s="161" t="str">
        <f>IF(BewohnerIn!H18&lt;&gt;"",BewohnerIn!H18,"")</f>
        <v/>
      </c>
      <c r="I18" s="128" t="str">
        <f>IF(BewohnerIn!I18&lt;&gt;"",BewohnerIn!I18,"")</f>
        <v>Birnencreme</v>
      </c>
      <c r="J18" s="68"/>
      <c r="K18" s="68"/>
      <c r="L18" s="72"/>
      <c r="M18" s="72"/>
      <c r="N18" s="72"/>
      <c r="O18" s="79"/>
      <c r="P18" s="73"/>
      <c r="Q18" s="73"/>
      <c r="R18" s="73"/>
    </row>
    <row r="19" spans="1:18" x14ac:dyDescent="0.25">
      <c r="A19" s="63" t="str">
        <f>IF(BewohnerIn!A19&lt;&gt;"",BewohnerIn!A19,"")</f>
        <v/>
      </c>
      <c r="C19" s="167" t="str">
        <f>IF(BewohnerIn!C19&lt;&gt;"",BewohnerIn!C19,"")</f>
        <v>Nudeln</v>
      </c>
      <c r="D19" s="167"/>
      <c r="E19" s="167"/>
      <c r="F19" s="162" t="str">
        <f t="shared" ref="F19" si="4">IF($F$7&lt;&gt;"",$F$7,"")</f>
        <v/>
      </c>
      <c r="G19" s="162" t="str">
        <f>IF(BewohnerIn!G19&lt;&gt;"",BewohnerIn!G19,"")</f>
        <v/>
      </c>
      <c r="H19" s="162" t="str">
        <f>IF(BewohnerIn!H19&lt;&gt;"",BewohnerIn!H19,"")</f>
        <v/>
      </c>
      <c r="I19" s="123" t="str">
        <f>IF(BewohnerIn!I19&lt;&gt;"",BewohnerIn!I19,"")</f>
        <v/>
      </c>
      <c r="J19" s="68"/>
      <c r="K19" s="68"/>
      <c r="L19" s="68"/>
      <c r="M19" s="68"/>
      <c r="N19" s="68"/>
      <c r="O19" s="80"/>
      <c r="P19" s="68"/>
      <c r="Q19" s="68"/>
      <c r="R19" s="68"/>
    </row>
    <row r="20" spans="1:18" x14ac:dyDescent="0.25">
      <c r="A20" s="70" t="str">
        <f>IF(BewohnerIn!A20&lt;&gt;"",BewohnerIn!A20,"")</f>
        <v/>
      </c>
      <c r="B20" s="70"/>
      <c r="C20" s="168" t="str">
        <f>IF(BewohnerIn!C20&lt;&gt;"",BewohnerIn!C20,"")</f>
        <v>Rahmspinat</v>
      </c>
      <c r="D20" s="168"/>
      <c r="E20" s="168"/>
      <c r="F20" s="170" t="str">
        <f t="shared" ref="F20" si="5">IF($F$8&lt;&gt;"",$F$8,"")</f>
        <v/>
      </c>
      <c r="G20" s="170" t="str">
        <f>IF(BewohnerIn!G20&lt;&gt;"",BewohnerIn!G20,"")</f>
        <v/>
      </c>
      <c r="H20" s="170" t="str">
        <f>IF(BewohnerIn!H20&lt;&gt;"",BewohnerIn!H20,"")</f>
        <v/>
      </c>
      <c r="I20" s="125" t="str">
        <f>IF(BewohnerIn!I20&lt;&gt;"",BewohnerIn!I20,"")</f>
        <v/>
      </c>
      <c r="J20" s="72"/>
      <c r="K20" s="68"/>
      <c r="L20" s="72"/>
      <c r="M20" s="72"/>
      <c r="N20" s="72"/>
      <c r="O20" s="73"/>
      <c r="P20" s="73"/>
      <c r="Q20" s="73"/>
      <c r="R20" s="73"/>
    </row>
    <row r="21" spans="1:18" x14ac:dyDescent="0.25">
      <c r="A21" s="72" t="str">
        <f>IF(BewohnerIn!A21&lt;&gt;"",BewohnerIn!A21,"")</f>
        <v>Donnerstag</v>
      </c>
      <c r="C21" s="173" t="str">
        <f>IF(BewohnerIn!C21&lt;&gt;"",BewohnerIn!C21,"")</f>
        <v>Eierschwämmli-Cremesuppe</v>
      </c>
      <c r="D21" s="173"/>
      <c r="E21" s="173"/>
      <c r="F21" s="172" t="str">
        <f t="shared" ref="F21" si="6">IF($F$3&lt;&gt;"",$F$3,"")</f>
        <v/>
      </c>
      <c r="G21" s="172" t="str">
        <f>IF(BewohnerIn!G21&lt;&gt;"",BewohnerIn!G21,"")</f>
        <v/>
      </c>
      <c r="H21" s="172" t="str">
        <f>IF(BewohnerIn!H21&lt;&gt;"",BewohnerIn!H21,"")</f>
        <v/>
      </c>
      <c r="I21" s="122" t="str">
        <f>IF(BewohnerIn!I21&lt;&gt;"",BewohnerIn!I21,"")</f>
        <v/>
      </c>
      <c r="J21" s="81"/>
      <c r="K21" s="68"/>
      <c r="L21" s="75"/>
      <c r="M21" s="72"/>
      <c r="N21" s="72"/>
      <c r="O21" s="73"/>
      <c r="P21" s="73"/>
      <c r="Q21" s="73"/>
      <c r="R21" s="73"/>
    </row>
    <row r="22" spans="1:18" x14ac:dyDescent="0.25">
      <c r="A22" s="61">
        <f>IF(BewohnerIn!A22&lt;&gt;"",BewohnerIn!A22,"")</f>
        <v>44252</v>
      </c>
      <c r="C22" s="169" t="str">
        <f>IF(BewohnerIn!C22&lt;&gt;"",BewohnerIn!C22,"")</f>
        <v>***</v>
      </c>
      <c r="D22" s="169"/>
      <c r="E22" s="169"/>
      <c r="F22" s="160" t="str">
        <f t="shared" ref="F22" si="7">IF($F$4&lt;&gt;"",$F$4,"")</f>
        <v/>
      </c>
      <c r="G22" s="160" t="str">
        <f>IF(BewohnerIn!G22&lt;&gt;"",BewohnerIn!G22,"")</f>
        <v/>
      </c>
      <c r="H22" s="160" t="str">
        <f>IF(BewohnerIn!H22&lt;&gt;"",BewohnerIn!H22,"")</f>
        <v/>
      </c>
      <c r="I22" s="122" t="str">
        <f>IF(BewohnerIn!I22&lt;&gt;"",BewohnerIn!I22,"")</f>
        <v/>
      </c>
      <c r="J22" s="76"/>
      <c r="K22" s="68"/>
      <c r="L22" s="75"/>
      <c r="M22" s="72"/>
      <c r="N22" s="72"/>
      <c r="O22" s="73"/>
      <c r="P22" s="73"/>
      <c r="Q22" s="73"/>
      <c r="R22" s="73"/>
    </row>
    <row r="23" spans="1:18" x14ac:dyDescent="0.25">
      <c r="A23" s="63" t="str">
        <f>IF(BewohnerIn!A23&lt;&gt;"",BewohnerIn!A23,"")</f>
        <v/>
      </c>
      <c r="C23" s="166" t="str">
        <f>IF(BewohnerIn!C23&lt;&gt;"",BewohnerIn!C23,"")</f>
        <v>Kalbsbratwurst</v>
      </c>
      <c r="D23" s="166"/>
      <c r="E23" s="166"/>
      <c r="F23" s="161" t="str">
        <f t="shared" ref="F23" si="8">IF($F$5&lt;&gt;"",$F$5,"")</f>
        <v/>
      </c>
      <c r="G23" s="161" t="str">
        <f>IF(BewohnerIn!G23&lt;&gt;"",BewohnerIn!G23,"")</f>
        <v/>
      </c>
      <c r="H23" s="161" t="str">
        <f>IF(BewohnerIn!H23&lt;&gt;"",BewohnerIn!H23,"")</f>
        <v/>
      </c>
      <c r="I23" s="123" t="str">
        <f>IF(BewohnerIn!I23&lt;&gt;"",BewohnerIn!I23,"")</f>
        <v/>
      </c>
      <c r="J23" s="68"/>
      <c r="K23" s="68"/>
      <c r="L23" s="72"/>
      <c r="M23" s="72"/>
      <c r="N23" s="72"/>
      <c r="O23" s="73"/>
      <c r="P23" s="73"/>
      <c r="Q23" s="73"/>
      <c r="R23" s="73"/>
    </row>
    <row r="24" spans="1:18" x14ac:dyDescent="0.25">
      <c r="A24" s="63" t="str">
        <f>IF(BewohnerIn!A24&lt;&gt;"",BewohnerIn!A24,"")</f>
        <v/>
      </c>
      <c r="C24" s="167" t="str">
        <f>IF(BewohnerIn!C24&lt;&gt;"",BewohnerIn!C24,"")</f>
        <v>Zwiebelsauce</v>
      </c>
      <c r="D24" s="167"/>
      <c r="E24" s="167"/>
      <c r="F24" s="161" t="str">
        <f t="shared" ref="F24" si="9">IF($F$6&lt;&gt;"",$F$6,"")</f>
        <v/>
      </c>
      <c r="G24" s="161" t="str">
        <f>IF(BewohnerIn!G24&lt;&gt;"",BewohnerIn!G24,"")</f>
        <v/>
      </c>
      <c r="H24" s="161" t="str">
        <f>IF(BewohnerIn!H24&lt;&gt;"",BewohnerIn!H24,"")</f>
        <v/>
      </c>
      <c r="I24" s="129" t="str">
        <f>IF(BewohnerIn!I24&lt;&gt;"",BewohnerIn!I24,"")</f>
        <v>Himbeertraum</v>
      </c>
      <c r="J24" s="68"/>
      <c r="K24" s="68"/>
      <c r="L24" s="72"/>
      <c r="M24" s="72"/>
      <c r="N24" s="72"/>
      <c r="O24" s="79"/>
      <c r="P24" s="73"/>
      <c r="Q24" s="73"/>
      <c r="R24" s="73"/>
    </row>
    <row r="25" spans="1:18" x14ac:dyDescent="0.25">
      <c r="A25" s="63" t="str">
        <f>IF(BewohnerIn!A25&lt;&gt;"",BewohnerIn!A25,"")</f>
        <v/>
      </c>
      <c r="C25" s="167" t="str">
        <f>IF(BewohnerIn!C25&lt;&gt;"",BewohnerIn!C25,"")</f>
        <v>Rösti</v>
      </c>
      <c r="D25" s="167"/>
      <c r="E25" s="167"/>
      <c r="F25" s="180" t="str">
        <f t="shared" ref="F25" si="10">IF($F$7&lt;&gt;"",$F$7,"")</f>
        <v/>
      </c>
      <c r="G25" s="180" t="str">
        <f>IF(BewohnerIn!G25&lt;&gt;"",BewohnerIn!G25,"")</f>
        <v/>
      </c>
      <c r="H25" s="180" t="str">
        <f>IF(BewohnerIn!H25&lt;&gt;"",BewohnerIn!H25,"")</f>
        <v/>
      </c>
      <c r="I25" s="123" t="str">
        <f>IF(BewohnerIn!I25&lt;&gt;"",BewohnerIn!I25,"")</f>
        <v/>
      </c>
      <c r="J25" s="68"/>
      <c r="K25" s="68"/>
      <c r="L25" s="68"/>
      <c r="M25" s="68"/>
      <c r="N25" s="68"/>
      <c r="O25" s="80"/>
      <c r="P25" s="68"/>
      <c r="Q25" s="68"/>
      <c r="R25" s="68"/>
    </row>
    <row r="26" spans="1:18" x14ac:dyDescent="0.25">
      <c r="A26" s="70" t="str">
        <f>IF(BewohnerIn!A26&lt;&gt;"",BewohnerIn!A26,"")</f>
        <v/>
      </c>
      <c r="B26" s="70"/>
      <c r="C26" s="168" t="str">
        <f>IF(BewohnerIn!C26&lt;&gt;"",BewohnerIn!C26,"")</f>
        <v>Schwarzwurzeln mit Kräutern</v>
      </c>
      <c r="D26" s="168"/>
      <c r="E26" s="168"/>
      <c r="F26" s="170" t="str">
        <f t="shared" ref="F26" si="11">IF($F$8&lt;&gt;"",$F$8,"")</f>
        <v/>
      </c>
      <c r="G26" s="170" t="str">
        <f>IF(BewohnerIn!G26&lt;&gt;"",BewohnerIn!G26,"")</f>
        <v/>
      </c>
      <c r="H26" s="170" t="str">
        <f>IF(BewohnerIn!H26&lt;&gt;"",BewohnerIn!H26,"")</f>
        <v/>
      </c>
      <c r="I26" s="125" t="str">
        <f>IF(BewohnerIn!I26&lt;&gt;"",BewohnerIn!I26,"")</f>
        <v/>
      </c>
      <c r="J26" s="72"/>
      <c r="K26" s="68"/>
      <c r="L26" s="72"/>
      <c r="M26" s="72"/>
      <c r="N26" s="72"/>
      <c r="O26" s="73"/>
      <c r="P26" s="73"/>
      <c r="Q26" s="73"/>
      <c r="R26" s="73"/>
    </row>
    <row r="27" spans="1:18" x14ac:dyDescent="0.25">
      <c r="A27" s="72" t="str">
        <f>IF(BewohnerIn!A27&lt;&gt;"",BewohnerIn!A27,"")</f>
        <v>Freitag</v>
      </c>
      <c r="C27" s="174" t="str">
        <f>IF(BewohnerIn!C27&lt;&gt;"",BewohnerIn!C27,"")</f>
        <v>Gemüse-Cremesuppe</v>
      </c>
      <c r="D27" s="174"/>
      <c r="E27" s="174"/>
      <c r="F27" s="172" t="str">
        <f t="shared" ref="F27" si="12">IF($F$3&lt;&gt;"",$F$3,"")</f>
        <v/>
      </c>
      <c r="G27" s="172" t="str">
        <f>IF(BewohnerIn!G27&lt;&gt;"",BewohnerIn!G27,"")</f>
        <v/>
      </c>
      <c r="H27" s="172" t="str">
        <f>IF(BewohnerIn!H27&lt;&gt;"",BewohnerIn!H27,"")</f>
        <v/>
      </c>
      <c r="I27" s="122" t="str">
        <f>IF(BewohnerIn!I27&lt;&gt;"",BewohnerIn!I27,"")</f>
        <v/>
      </c>
      <c r="J27" s="81"/>
      <c r="K27" s="68"/>
      <c r="L27" s="75"/>
      <c r="M27" s="72"/>
      <c r="N27" s="72"/>
      <c r="O27" s="73"/>
      <c r="P27" s="73"/>
      <c r="Q27" s="73"/>
      <c r="R27" s="73"/>
    </row>
    <row r="28" spans="1:18" x14ac:dyDescent="0.25">
      <c r="A28" s="61">
        <f>IF(BewohnerIn!A28&lt;&gt;"",BewohnerIn!A28,"")</f>
        <v>44253</v>
      </c>
      <c r="C28" s="169" t="str">
        <f>IF(BewohnerIn!C28&lt;&gt;"",BewohnerIn!C28,"")</f>
        <v>***</v>
      </c>
      <c r="D28" s="169"/>
      <c r="E28" s="169"/>
      <c r="F28" s="160" t="str">
        <f t="shared" ref="F28" si="13">IF($F$4&lt;&gt;"",$F$4,"")</f>
        <v/>
      </c>
      <c r="G28" s="160" t="str">
        <f>IF(BewohnerIn!G28&lt;&gt;"",BewohnerIn!G28,"")</f>
        <v/>
      </c>
      <c r="H28" s="160" t="str">
        <f>IF(BewohnerIn!H28&lt;&gt;"",BewohnerIn!H28,"")</f>
        <v/>
      </c>
      <c r="I28" s="122" t="str">
        <f>IF(BewohnerIn!I28&lt;&gt;"",BewohnerIn!I28,"")</f>
        <v/>
      </c>
      <c r="J28" s="76"/>
      <c r="K28" s="68"/>
      <c r="L28" s="75"/>
      <c r="M28" s="72"/>
      <c r="N28" s="72"/>
      <c r="O28" s="73"/>
      <c r="P28" s="73"/>
      <c r="Q28" s="73"/>
      <c r="R28" s="73"/>
    </row>
    <row r="29" spans="1:18" x14ac:dyDescent="0.25">
      <c r="A29" s="63" t="str">
        <f>IF(BewohnerIn!A29&lt;&gt;"",BewohnerIn!A29,"")</f>
        <v/>
      </c>
      <c r="C29" s="175" t="str">
        <f>IF(BewohnerIn!C29&lt;&gt;"",BewohnerIn!C29,"")</f>
        <v>Dorsch im Eimantel</v>
      </c>
      <c r="D29" s="175"/>
      <c r="E29" s="175"/>
      <c r="F29" s="161" t="str">
        <f t="shared" ref="F29" si="14">IF($F$5&lt;&gt;"",$F$5,"")</f>
        <v/>
      </c>
      <c r="G29" s="161" t="str">
        <f>IF(BewohnerIn!G29&lt;&gt;"",BewohnerIn!G29,"")</f>
        <v/>
      </c>
      <c r="H29" s="161" t="str">
        <f>IF(BewohnerIn!H29&lt;&gt;"",BewohnerIn!H29,"")</f>
        <v/>
      </c>
      <c r="I29" s="123" t="str">
        <f>IF(BewohnerIn!I29&lt;&gt;"",BewohnerIn!I29,"")</f>
        <v/>
      </c>
      <c r="J29" s="68"/>
      <c r="K29" s="68"/>
      <c r="L29" s="72"/>
      <c r="M29" s="72"/>
      <c r="N29" s="72"/>
      <c r="O29" s="73"/>
      <c r="P29" s="73"/>
      <c r="Q29" s="73"/>
      <c r="R29" s="73"/>
    </row>
    <row r="30" spans="1:18" x14ac:dyDescent="0.25">
      <c r="A30" s="68" t="str">
        <f>IF(BewohnerIn!A30&lt;&gt;"",BewohnerIn!A30,"")</f>
        <v/>
      </c>
      <c r="C30" s="175" t="str">
        <f>IF(BewohnerIn!C30&lt;&gt;"",BewohnerIn!C30,"")</f>
        <v>Dill-Mayonnaise</v>
      </c>
      <c r="D30" s="175"/>
      <c r="E30" s="175"/>
      <c r="F30" s="161" t="str">
        <f t="shared" ref="F30" si="15">IF($F$6&lt;&gt;"",$F$6,"")</f>
        <v/>
      </c>
      <c r="G30" s="161" t="str">
        <f>IF(BewohnerIn!G30&lt;&gt;"",BewohnerIn!G30,"")</f>
        <v/>
      </c>
      <c r="H30" s="161" t="str">
        <f>IF(BewohnerIn!H30&lt;&gt;"",BewohnerIn!H30,"")</f>
        <v/>
      </c>
      <c r="I30" s="130" t="str">
        <f>IF(BewohnerIn!I30&lt;&gt;"",BewohnerIn!I30,"")</f>
        <v>Apfelstrudel mit</v>
      </c>
      <c r="J30" s="68"/>
      <c r="K30" s="68"/>
      <c r="L30" s="72"/>
      <c r="M30" s="72"/>
      <c r="N30" s="72"/>
      <c r="O30" s="79"/>
      <c r="P30" s="73"/>
      <c r="Q30" s="73"/>
      <c r="R30" s="73"/>
    </row>
    <row r="31" spans="1:18" x14ac:dyDescent="0.25">
      <c r="A31" s="68" t="str">
        <f>IF(BewohnerIn!A31&lt;&gt;"",BewohnerIn!A31,"")</f>
        <v/>
      </c>
      <c r="C31" s="167" t="str">
        <f>IF(BewohnerIn!C31&lt;&gt;"",BewohnerIn!C31,"")</f>
        <v>Bouillonkartoffeln</v>
      </c>
      <c r="D31" s="167"/>
      <c r="E31" s="167"/>
      <c r="F31" s="162" t="str">
        <f t="shared" ref="F31" si="16">IF($F$7&lt;&gt;"",$F$7,"")</f>
        <v/>
      </c>
      <c r="G31" s="162" t="str">
        <f>IF(BewohnerIn!G31&lt;&gt;"",BewohnerIn!G31,"")</f>
        <v/>
      </c>
      <c r="H31" s="162" t="str">
        <f>IF(BewohnerIn!H31&lt;&gt;"",BewohnerIn!H31,"")</f>
        <v/>
      </c>
      <c r="I31" s="130" t="str">
        <f>IF(BewohnerIn!I31&lt;&gt;"",BewohnerIn!I31,"")</f>
        <v>Vanillesauce</v>
      </c>
      <c r="J31" s="68"/>
      <c r="K31" s="68"/>
      <c r="L31" s="68"/>
      <c r="M31" s="68"/>
      <c r="N31" s="68"/>
      <c r="O31" s="80"/>
      <c r="P31" s="68"/>
      <c r="Q31" s="68"/>
      <c r="R31" s="68"/>
    </row>
    <row r="32" spans="1:18" x14ac:dyDescent="0.25">
      <c r="A32" s="70" t="str">
        <f>IF(BewohnerIn!A32&lt;&gt;"",BewohnerIn!A32,"")</f>
        <v/>
      </c>
      <c r="B32" s="70"/>
      <c r="C32" s="168" t="str">
        <f>IF(BewohnerIn!C32&lt;&gt;"",BewohnerIn!C32,"")</f>
        <v>Krautstiel mit Peperoni</v>
      </c>
      <c r="D32" s="168"/>
      <c r="E32" s="168"/>
      <c r="F32" s="181" t="str">
        <f t="shared" ref="F32" si="17">IF($F$8&lt;&gt;"",$F$8,"")</f>
        <v/>
      </c>
      <c r="G32" s="181" t="str">
        <f>IF(BewohnerIn!G32&lt;&gt;"",BewohnerIn!G32,"")</f>
        <v/>
      </c>
      <c r="H32" s="181" t="str">
        <f>IF(BewohnerIn!H32&lt;&gt;"",BewohnerIn!H32,"")</f>
        <v/>
      </c>
      <c r="I32" s="125" t="str">
        <f>IF(BewohnerIn!I32&lt;&gt;"",BewohnerIn!I32,"")</f>
        <v/>
      </c>
      <c r="J32" s="72"/>
      <c r="K32" s="68"/>
      <c r="L32" s="72"/>
      <c r="M32" s="72"/>
      <c r="N32" s="72"/>
      <c r="O32" s="73"/>
      <c r="P32" s="73"/>
      <c r="Q32" s="73"/>
      <c r="R32" s="73"/>
    </row>
    <row r="33" spans="1:18" x14ac:dyDescent="0.25">
      <c r="A33" s="72" t="str">
        <f>IF(BewohnerIn!A33&lt;&gt;"",BewohnerIn!A33,"")</f>
        <v>Samstag</v>
      </c>
      <c r="C33" s="177" t="str">
        <f>IF(BewohnerIn!C33&lt;&gt;"",BewohnerIn!C33,"")</f>
        <v>Erbsen-Cremesuppe</v>
      </c>
      <c r="D33" s="177"/>
      <c r="E33" s="177"/>
      <c r="F33" s="172" t="str">
        <f t="shared" ref="F33" si="18">IF($F$3&lt;&gt;"",$F$3,"")</f>
        <v/>
      </c>
      <c r="G33" s="172" t="str">
        <f>IF(BewohnerIn!G33&lt;&gt;"",BewohnerIn!G33,"")</f>
        <v/>
      </c>
      <c r="H33" s="172" t="str">
        <f>IF(BewohnerIn!H33&lt;&gt;"",BewohnerIn!H33,"")</f>
        <v/>
      </c>
      <c r="I33" s="122" t="str">
        <f>IF(BewohnerIn!I33&lt;&gt;"",BewohnerIn!I33,"")</f>
        <v/>
      </c>
      <c r="J33" s="81"/>
      <c r="K33" s="68"/>
      <c r="L33" s="75"/>
      <c r="M33" s="72"/>
      <c r="N33" s="72"/>
      <c r="O33" s="73"/>
      <c r="P33" s="73"/>
      <c r="Q33" s="73"/>
      <c r="R33" s="73"/>
    </row>
    <row r="34" spans="1:18" x14ac:dyDescent="0.25">
      <c r="A34" s="61">
        <f>IF(BewohnerIn!A34&lt;&gt;"",BewohnerIn!A34,"")</f>
        <v>44254</v>
      </c>
      <c r="C34" s="169" t="str">
        <f>IF(BewohnerIn!C34&lt;&gt;"",BewohnerIn!C34,"")</f>
        <v>***</v>
      </c>
      <c r="D34" s="169"/>
      <c r="E34" s="169"/>
      <c r="F34" s="160" t="str">
        <f t="shared" ref="F34" si="19">IF($F$4&lt;&gt;"",$F$4,"")</f>
        <v/>
      </c>
      <c r="G34" s="160" t="str">
        <f>IF(BewohnerIn!G34&lt;&gt;"",BewohnerIn!G34,"")</f>
        <v/>
      </c>
      <c r="H34" s="160" t="str">
        <f>IF(BewohnerIn!H34&lt;&gt;"",BewohnerIn!H34,"")</f>
        <v/>
      </c>
      <c r="I34" s="122" t="str">
        <f>IF(BewohnerIn!I34&lt;&gt;"",BewohnerIn!I34,"")</f>
        <v/>
      </c>
      <c r="J34" s="76"/>
      <c r="K34" s="68"/>
      <c r="L34" s="75"/>
      <c r="M34" s="72"/>
      <c r="N34" s="72"/>
      <c r="O34" s="73"/>
      <c r="P34" s="73"/>
      <c r="Q34" s="73"/>
      <c r="R34" s="73"/>
    </row>
    <row r="35" spans="1:18" x14ac:dyDescent="0.25">
      <c r="A35" s="63" t="str">
        <f>IF(BewohnerIn!A35&lt;&gt;"",BewohnerIn!A35,"")</f>
        <v/>
      </c>
      <c r="C35" s="166" t="str">
        <f>IF(BewohnerIn!C35&lt;&gt;"",BewohnerIn!C35,"")</f>
        <v xml:space="preserve">Cevapcici </v>
      </c>
      <c r="D35" s="166"/>
      <c r="E35" s="166"/>
      <c r="F35" s="161" t="str">
        <f t="shared" ref="F35" si="20">IF($F$5&lt;&gt;"",$F$5,"")</f>
        <v/>
      </c>
      <c r="G35" s="161" t="str">
        <f>IF(BewohnerIn!G35&lt;&gt;"",BewohnerIn!G35,"")</f>
        <v/>
      </c>
      <c r="H35" s="161" t="str">
        <f>IF(BewohnerIn!H35&lt;&gt;"",BewohnerIn!H35,"")</f>
        <v/>
      </c>
      <c r="I35" s="123" t="str">
        <f>IF(BewohnerIn!I35&lt;&gt;"",BewohnerIn!I35,"")</f>
        <v/>
      </c>
      <c r="J35" s="68"/>
      <c r="K35" s="68"/>
      <c r="L35" s="72"/>
      <c r="M35" s="72"/>
      <c r="N35" s="72"/>
      <c r="O35" s="73"/>
      <c r="P35" s="73"/>
      <c r="Q35" s="73"/>
      <c r="R35" s="73"/>
    </row>
    <row r="36" spans="1:18" x14ac:dyDescent="0.25">
      <c r="A36" s="84" t="str">
        <f>IF(BewohnerIn!A36&lt;&gt;"",BewohnerIn!A36,"")</f>
        <v/>
      </c>
      <c r="C36" s="165" t="str">
        <f>IF(BewohnerIn!C36&lt;&gt;"",BewohnerIn!C36,"")</f>
        <v>Pfefferrahmsauce</v>
      </c>
      <c r="D36" s="165"/>
      <c r="E36" s="165"/>
      <c r="F36" s="161" t="str">
        <f t="shared" ref="F36" si="21">IF($F$6&lt;&gt;"",$F$6,"")</f>
        <v/>
      </c>
      <c r="G36" s="161" t="str">
        <f>IF(BewohnerIn!G36&lt;&gt;"",BewohnerIn!G36,"")</f>
        <v/>
      </c>
      <c r="H36" s="161" t="str">
        <f>IF(BewohnerIn!H36&lt;&gt;"",BewohnerIn!H36,"")</f>
        <v/>
      </c>
      <c r="I36" s="126" t="str">
        <f>IF(BewohnerIn!I36&lt;&gt;"",BewohnerIn!I36,"")</f>
        <v>Clementinensalat</v>
      </c>
      <c r="J36" s="68"/>
      <c r="K36" s="68"/>
      <c r="L36" s="72"/>
      <c r="M36" s="72"/>
      <c r="N36" s="72"/>
      <c r="O36" s="79"/>
      <c r="P36" s="73"/>
      <c r="Q36" s="73"/>
      <c r="R36" s="73"/>
    </row>
    <row r="37" spans="1:18" x14ac:dyDescent="0.25">
      <c r="A37" s="68" t="str">
        <f>IF(BewohnerIn!A37&lt;&gt;"",BewohnerIn!A37,"")</f>
        <v/>
      </c>
      <c r="C37" s="167" t="str">
        <f>IF(BewohnerIn!C37&lt;&gt;"",BewohnerIn!C37,"")</f>
        <v>Polenta</v>
      </c>
      <c r="D37" s="167"/>
      <c r="E37" s="167"/>
      <c r="F37" s="180" t="str">
        <f t="shared" ref="F37" si="22">IF($F$7&lt;&gt;"",$F$7,"")</f>
        <v/>
      </c>
      <c r="G37" s="180" t="str">
        <f>IF(BewohnerIn!G37&lt;&gt;"",BewohnerIn!G37,"")</f>
        <v/>
      </c>
      <c r="H37" s="180" t="str">
        <f>IF(BewohnerIn!H37&lt;&gt;"",BewohnerIn!H37,"")</f>
        <v/>
      </c>
      <c r="I37" s="123" t="str">
        <f>IF(BewohnerIn!I37&lt;&gt;"",BewohnerIn!I37,"")</f>
        <v/>
      </c>
      <c r="J37" s="68"/>
      <c r="K37" s="68"/>
      <c r="L37" s="68"/>
      <c r="M37" s="68"/>
      <c r="N37" s="68"/>
      <c r="O37" s="80"/>
      <c r="P37" s="68"/>
      <c r="Q37" s="68"/>
      <c r="R37" s="68"/>
    </row>
    <row r="38" spans="1:18" x14ac:dyDescent="0.25">
      <c r="A38" s="70" t="str">
        <f>IF(BewohnerIn!A38&lt;&gt;"",BewohnerIn!A38,"")</f>
        <v/>
      </c>
      <c r="B38" s="70"/>
      <c r="C38" s="168" t="str">
        <f>IF(BewohnerIn!C38&lt;&gt;"",BewohnerIn!C38,"")</f>
        <v>Bunte Rübli</v>
      </c>
      <c r="D38" s="168"/>
      <c r="E38" s="168"/>
      <c r="F38" s="170" t="str">
        <f t="shared" ref="F38" si="23">IF($F$8&lt;&gt;"",$F$8,"")</f>
        <v/>
      </c>
      <c r="G38" s="170" t="str">
        <f>IF(BewohnerIn!G38&lt;&gt;"",BewohnerIn!G38,"")</f>
        <v/>
      </c>
      <c r="H38" s="170" t="str">
        <f>IF(BewohnerIn!H38&lt;&gt;"",BewohnerIn!H38,"")</f>
        <v/>
      </c>
      <c r="I38" s="125" t="str">
        <f>IF(BewohnerIn!I38&lt;&gt;"",BewohnerIn!I38,"")</f>
        <v/>
      </c>
      <c r="J38" s="72"/>
      <c r="K38" s="68"/>
      <c r="L38" s="72"/>
      <c r="M38" s="72"/>
      <c r="N38" s="72"/>
      <c r="O38" s="73"/>
      <c r="P38" s="73"/>
      <c r="Q38" s="73"/>
      <c r="R38" s="73"/>
    </row>
    <row r="39" spans="1:18" x14ac:dyDescent="0.25">
      <c r="A39" s="72" t="str">
        <f>IF(BewohnerIn!A39&lt;&gt;"",BewohnerIn!A39,"")</f>
        <v>Sonntag</v>
      </c>
      <c r="C39" s="173" t="str">
        <f>IF(BewohnerIn!C39&lt;&gt;"",BewohnerIn!C39,"")</f>
        <v>Fenchelsuppe</v>
      </c>
      <c r="D39" s="173"/>
      <c r="E39" s="173"/>
      <c r="F39" s="64"/>
      <c r="G39" s="64"/>
      <c r="I39" s="122" t="str">
        <f>IF(BewohnerIn!I39&lt;&gt;"",BewohnerIn!I39,"")</f>
        <v/>
      </c>
      <c r="J39" s="81"/>
      <c r="K39" s="68"/>
      <c r="L39" s="75"/>
      <c r="M39" s="72"/>
      <c r="N39" s="72"/>
      <c r="O39" s="73"/>
      <c r="P39" s="73"/>
      <c r="Q39" s="73"/>
      <c r="R39" s="73"/>
    </row>
    <row r="40" spans="1:18" x14ac:dyDescent="0.25">
      <c r="A40" s="61">
        <f>IF(BewohnerIn!A40&lt;&gt;"",BewohnerIn!A40,"")</f>
        <v>44255</v>
      </c>
      <c r="C40" s="169" t="str">
        <f>IF(BewohnerIn!C40&lt;&gt;"",BewohnerIn!C40,"")</f>
        <v>***</v>
      </c>
      <c r="D40" s="169"/>
      <c r="E40" s="169"/>
      <c r="F40" s="64"/>
      <c r="I40" s="122" t="str">
        <f>IF(BewohnerIn!I40&lt;&gt;"",BewohnerIn!I40,"")</f>
        <v/>
      </c>
      <c r="J40" s="76"/>
      <c r="K40" s="68"/>
      <c r="L40" s="75"/>
      <c r="M40" s="72"/>
      <c r="N40" s="72"/>
      <c r="O40" s="73"/>
      <c r="P40" s="73"/>
      <c r="Q40" s="73"/>
      <c r="R40" s="73"/>
    </row>
    <row r="41" spans="1:18" x14ac:dyDescent="0.25">
      <c r="A41" s="63" t="str">
        <f>IF(BewohnerIn!A41&lt;&gt;"",BewohnerIn!A41,"")</f>
        <v/>
      </c>
      <c r="C41" s="179" t="str">
        <f>IF(BewohnerIn!C41&lt;&gt;"",BewohnerIn!C41,"")</f>
        <v>Piccata Milanese</v>
      </c>
      <c r="D41" s="179"/>
      <c r="E41" s="179"/>
      <c r="F41" s="62"/>
      <c r="G41" s="85"/>
      <c r="I41" s="123" t="str">
        <f>IF(BewohnerIn!I41&lt;&gt;"",BewohnerIn!I41,"")</f>
        <v/>
      </c>
      <c r="J41" s="68"/>
      <c r="K41" s="68"/>
      <c r="L41" s="72"/>
      <c r="M41" s="72"/>
      <c r="N41" s="72"/>
      <c r="O41" s="73"/>
      <c r="P41" s="73"/>
      <c r="Q41" s="73"/>
      <c r="R41" s="73"/>
    </row>
    <row r="42" spans="1:18" x14ac:dyDescent="0.25">
      <c r="A42" s="68" t="str">
        <f>IF(BewohnerIn!A42&lt;&gt;"",BewohnerIn!A42,"")</f>
        <v/>
      </c>
      <c r="C42" s="166" t="str">
        <f>IF(BewohnerIn!C42&lt;&gt;"",BewohnerIn!C42,"")</f>
        <v>Tomatensauce</v>
      </c>
      <c r="D42" s="166"/>
      <c r="E42" s="166"/>
      <c r="F42" s="62"/>
      <c r="G42" s="85"/>
      <c r="I42" s="126" t="str">
        <f>IF(BewohnerIn!I42&lt;&gt;"",BewohnerIn!I42,"")</f>
        <v xml:space="preserve">Moccacreme mit </v>
      </c>
      <c r="J42" s="68"/>
      <c r="K42" s="68"/>
      <c r="L42" s="72"/>
      <c r="M42" s="72"/>
      <c r="N42" s="72"/>
      <c r="O42" s="79"/>
      <c r="P42" s="73"/>
      <c r="Q42" s="73"/>
      <c r="R42" s="73"/>
    </row>
    <row r="43" spans="1:18" x14ac:dyDescent="0.25">
      <c r="A43" s="68" t="str">
        <f>IF(BewohnerIn!A43&lt;&gt;"",BewohnerIn!A43,"")</f>
        <v/>
      </c>
      <c r="C43" s="176" t="str">
        <f>IF(BewohnerIn!C43&lt;&gt;"",BewohnerIn!C43,"")</f>
        <v xml:space="preserve">Spaghetti </v>
      </c>
      <c r="D43" s="176"/>
      <c r="E43" s="176"/>
      <c r="F43" s="62"/>
      <c r="I43" s="126" t="str">
        <f>IF(BewohnerIn!I43&lt;&gt;"",BewohnerIn!I43,"")</f>
        <v xml:space="preserve">flambierten </v>
      </c>
      <c r="J43" s="68"/>
      <c r="K43" s="68"/>
      <c r="L43" s="68"/>
      <c r="M43" s="68"/>
      <c r="N43" s="68"/>
      <c r="O43" s="80"/>
      <c r="P43" s="68"/>
      <c r="Q43" s="68"/>
      <c r="R43" s="68"/>
    </row>
    <row r="44" spans="1:18" x14ac:dyDescent="0.25">
      <c r="A44" s="70" t="str">
        <f>IF(BewohnerIn!A44&lt;&gt;"",BewohnerIn!A44,"")</f>
        <v/>
      </c>
      <c r="B44" s="70"/>
      <c r="C44" s="178" t="str">
        <f>IF(BewohnerIn!C44&lt;&gt;"",BewohnerIn!C44,"")</f>
        <v>Romanesco</v>
      </c>
      <c r="D44" s="178"/>
      <c r="E44" s="178"/>
      <c r="F44" s="82"/>
      <c r="G44" s="70"/>
      <c r="H44" s="70"/>
      <c r="I44" s="131" t="str">
        <f>IF(BewohnerIn!I44&lt;&gt;"",BewohnerIn!I44,"")</f>
        <v>Marshmallows</v>
      </c>
      <c r="J44" s="68"/>
      <c r="K44" s="68"/>
      <c r="L44" s="68"/>
      <c r="M44" s="68"/>
      <c r="N44" s="68"/>
      <c r="O44" s="68"/>
      <c r="P44" s="68"/>
      <c r="Q44" s="68"/>
      <c r="R44" s="68"/>
    </row>
    <row r="45" spans="1:18" x14ac:dyDescent="0.25">
      <c r="J45" s="68"/>
      <c r="K45" s="68"/>
      <c r="L45" s="68"/>
      <c r="M45" s="68"/>
      <c r="N45" s="68"/>
      <c r="O45" s="68"/>
      <c r="P45" s="68"/>
      <c r="Q45" s="68"/>
      <c r="R45" s="68"/>
    </row>
    <row r="46" spans="1:18" ht="15" x14ac:dyDescent="0.25">
      <c r="A46" s="86" t="s">
        <v>5</v>
      </c>
      <c r="B46" s="87"/>
      <c r="C46" s="87"/>
      <c r="D46" s="87"/>
      <c r="E46" s="87"/>
      <c r="F46" s="87"/>
      <c r="G46" s="87"/>
      <c r="H46" s="87"/>
      <c r="I46" s="87"/>
      <c r="J46" s="88"/>
      <c r="K46" s="89"/>
      <c r="L46" s="89"/>
      <c r="M46" s="89"/>
      <c r="N46" s="89"/>
      <c r="O46" s="89"/>
      <c r="P46" s="89"/>
      <c r="Q46" s="89"/>
      <c r="R46" s="89"/>
    </row>
    <row r="47" spans="1:18" x14ac:dyDescent="0.25">
      <c r="A47" s="90" t="s">
        <v>63</v>
      </c>
      <c r="J47" s="75"/>
      <c r="K47" s="68"/>
      <c r="L47" s="68"/>
      <c r="M47" s="68"/>
      <c r="N47" s="68"/>
      <c r="O47" s="68"/>
      <c r="P47" s="68"/>
      <c r="Q47" s="68"/>
      <c r="R47" s="68"/>
    </row>
    <row r="48" spans="1:18" x14ac:dyDescent="0.25">
      <c r="A48" s="91" t="s">
        <v>97</v>
      </c>
      <c r="J48" s="68"/>
      <c r="K48" s="68"/>
      <c r="L48" s="68"/>
      <c r="M48" s="68"/>
      <c r="N48" s="68"/>
      <c r="O48" s="68"/>
      <c r="P48" s="68"/>
      <c r="Q48" s="68"/>
      <c r="R48" s="68"/>
    </row>
    <row r="49" spans="1:13" x14ac:dyDescent="0.25">
      <c r="A49" s="92"/>
      <c r="B49" s="92"/>
      <c r="C49" s="92"/>
      <c r="D49" s="92"/>
      <c r="E49" s="92"/>
      <c r="F49" s="92"/>
      <c r="G49" s="92"/>
      <c r="H49" s="92"/>
      <c r="I49" s="92"/>
    </row>
    <row r="50" spans="1:13" ht="18" x14ac:dyDescent="0.25">
      <c r="A50" s="93" t="s">
        <v>64</v>
      </c>
      <c r="B50" s="93"/>
      <c r="C50" s="93"/>
      <c r="D50" s="92"/>
      <c r="E50" s="92"/>
      <c r="F50" s="92"/>
      <c r="G50" s="92"/>
      <c r="H50" s="92"/>
      <c r="I50" s="92"/>
      <c r="J50" s="94"/>
      <c r="M50" s="94"/>
    </row>
    <row r="51" spans="1:13" x14ac:dyDescent="0.25">
      <c r="A51" s="92"/>
      <c r="B51" s="92"/>
      <c r="C51" s="92"/>
      <c r="D51" s="92"/>
      <c r="E51" s="92"/>
      <c r="F51" s="92"/>
      <c r="G51" s="92"/>
      <c r="H51" s="92"/>
      <c r="I51" s="92"/>
    </row>
    <row r="52" spans="1:13" ht="15" thickBot="1" x14ac:dyDescent="0.3">
      <c r="A52" s="92"/>
      <c r="B52" s="92"/>
      <c r="C52" s="92"/>
      <c r="D52" s="92"/>
      <c r="E52" s="92"/>
      <c r="F52" s="92"/>
      <c r="G52" s="92"/>
      <c r="H52" s="92"/>
      <c r="I52" s="92"/>
    </row>
    <row r="53" spans="1:13" ht="15" thickBot="1" x14ac:dyDescent="0.3">
      <c r="A53" s="95" t="s">
        <v>65</v>
      </c>
      <c r="B53" s="96"/>
      <c r="C53" s="95" t="s">
        <v>66</v>
      </c>
      <c r="D53" s="97"/>
      <c r="E53" s="97"/>
      <c r="F53" s="97"/>
      <c r="G53" s="96"/>
      <c r="H53" s="95"/>
      <c r="I53" s="96" t="s">
        <v>67</v>
      </c>
    </row>
    <row r="54" spans="1:13" x14ac:dyDescent="0.25">
      <c r="A54" s="98"/>
      <c r="B54" s="99"/>
      <c r="C54" s="98"/>
      <c r="D54" s="100"/>
      <c r="E54" s="100"/>
      <c r="F54" s="100"/>
      <c r="G54" s="99"/>
      <c r="H54" s="98"/>
      <c r="I54" s="99"/>
    </row>
    <row r="55" spans="1:13" x14ac:dyDescent="0.25">
      <c r="A55" s="101"/>
      <c r="B55" s="102"/>
      <c r="C55" s="101"/>
      <c r="D55" s="103"/>
      <c r="E55" s="103"/>
      <c r="F55" s="103"/>
      <c r="G55" s="102"/>
      <c r="H55" s="101"/>
      <c r="I55" s="102"/>
    </row>
    <row r="56" spans="1:13" x14ac:dyDescent="0.25">
      <c r="A56" s="104" t="s">
        <v>68</v>
      </c>
      <c r="B56" s="105"/>
      <c r="C56" s="101" t="s">
        <v>69</v>
      </c>
      <c r="D56" s="103"/>
      <c r="E56" s="103"/>
      <c r="F56" s="103"/>
      <c r="G56" s="102"/>
      <c r="H56" s="101"/>
      <c r="I56" s="106">
        <v>24</v>
      </c>
    </row>
    <row r="57" spans="1:13" x14ac:dyDescent="0.25">
      <c r="A57" s="104" t="s">
        <v>70</v>
      </c>
      <c r="B57" s="105"/>
      <c r="C57" s="101" t="s">
        <v>71</v>
      </c>
      <c r="D57" s="103"/>
      <c r="E57" s="103"/>
      <c r="F57" s="103"/>
      <c r="G57" s="102"/>
      <c r="H57" s="101"/>
      <c r="I57" s="106">
        <v>20.5</v>
      </c>
    </row>
    <row r="58" spans="1:13" x14ac:dyDescent="0.25">
      <c r="A58" s="101"/>
      <c r="B58" s="102"/>
      <c r="C58" s="101" t="s">
        <v>72</v>
      </c>
      <c r="D58" s="103"/>
      <c r="E58" s="103"/>
      <c r="F58" s="103"/>
      <c r="G58" s="102"/>
      <c r="H58" s="101"/>
      <c r="I58" s="106">
        <v>24</v>
      </c>
    </row>
    <row r="59" spans="1:13" x14ac:dyDescent="0.25">
      <c r="A59" s="101"/>
      <c r="B59" s="102"/>
      <c r="C59" s="101" t="s">
        <v>73</v>
      </c>
      <c r="D59" s="103"/>
      <c r="E59" s="103"/>
      <c r="F59" s="103"/>
      <c r="G59" s="102"/>
      <c r="H59" s="101"/>
      <c r="I59" s="106">
        <v>20.5</v>
      </c>
    </row>
    <row r="60" spans="1:13" x14ac:dyDescent="0.25">
      <c r="A60" s="101"/>
      <c r="B60" s="102"/>
      <c r="C60" s="101" t="s">
        <v>74</v>
      </c>
      <c r="D60" s="103"/>
      <c r="E60" s="103"/>
      <c r="F60" s="103"/>
      <c r="G60" s="102"/>
      <c r="H60" s="101"/>
      <c r="I60" s="106">
        <v>20.5</v>
      </c>
    </row>
    <row r="61" spans="1:13" x14ac:dyDescent="0.25">
      <c r="A61" s="101"/>
      <c r="B61" s="102"/>
      <c r="C61" s="101" t="s">
        <v>75</v>
      </c>
      <c r="D61" s="103"/>
      <c r="E61" s="103"/>
      <c r="F61" s="103"/>
      <c r="G61" s="102"/>
      <c r="H61" s="101"/>
      <c r="I61" s="106">
        <v>20.5</v>
      </c>
    </row>
    <row r="62" spans="1:13" x14ac:dyDescent="0.25">
      <c r="A62" s="101"/>
      <c r="B62" s="102"/>
      <c r="C62" s="101" t="s">
        <v>76</v>
      </c>
      <c r="D62" s="103"/>
      <c r="E62" s="103"/>
      <c r="F62" s="103"/>
      <c r="G62" s="102"/>
      <c r="H62" s="101"/>
      <c r="I62" s="106">
        <v>25</v>
      </c>
    </row>
    <row r="63" spans="1:13" x14ac:dyDescent="0.25">
      <c r="A63" s="101"/>
      <c r="B63" s="102"/>
      <c r="C63" s="101" t="s">
        <v>77</v>
      </c>
      <c r="D63" s="103"/>
      <c r="E63" s="103"/>
      <c r="F63" s="103"/>
      <c r="G63" s="102"/>
      <c r="H63" s="101"/>
      <c r="I63" s="106">
        <v>10</v>
      </c>
    </row>
    <row r="64" spans="1:13" x14ac:dyDescent="0.25">
      <c r="A64" s="101"/>
      <c r="B64" s="102"/>
      <c r="C64" s="101"/>
      <c r="D64" s="103"/>
      <c r="E64" s="103"/>
      <c r="F64" s="103"/>
      <c r="G64" s="102"/>
      <c r="H64" s="101"/>
      <c r="I64" s="102"/>
    </row>
    <row r="65" spans="1:9" x14ac:dyDescent="0.25">
      <c r="A65" s="107"/>
      <c r="B65" s="108"/>
      <c r="C65" s="107"/>
      <c r="D65" s="109"/>
      <c r="E65" s="109"/>
      <c r="F65" s="109"/>
      <c r="G65" s="108"/>
      <c r="H65" s="107"/>
      <c r="I65" s="108"/>
    </row>
    <row r="66" spans="1:9" x14ac:dyDescent="0.25">
      <c r="A66" s="104" t="s">
        <v>148</v>
      </c>
      <c r="B66" s="102"/>
      <c r="C66" s="101"/>
      <c r="D66" s="103"/>
      <c r="E66" s="103"/>
      <c r="F66" s="103"/>
      <c r="G66" s="102"/>
      <c r="H66" s="101"/>
      <c r="I66" s="102"/>
    </row>
    <row r="67" spans="1:9" x14ac:dyDescent="0.25">
      <c r="A67" s="104" t="s">
        <v>68</v>
      </c>
      <c r="B67" s="105"/>
      <c r="C67" s="101" t="s">
        <v>78</v>
      </c>
      <c r="D67" s="103"/>
      <c r="E67" s="103"/>
      <c r="F67" s="103"/>
      <c r="G67" s="102"/>
      <c r="H67" s="101"/>
      <c r="I67" s="106">
        <v>5</v>
      </c>
    </row>
    <row r="68" spans="1:9" x14ac:dyDescent="0.25">
      <c r="A68" s="104" t="s">
        <v>151</v>
      </c>
      <c r="B68" s="105"/>
      <c r="C68" s="101" t="s">
        <v>79</v>
      </c>
      <c r="D68" s="103"/>
      <c r="E68" s="103"/>
      <c r="F68" s="103"/>
      <c r="G68" s="102"/>
      <c r="H68" s="101"/>
      <c r="I68" s="106">
        <v>5.5</v>
      </c>
    </row>
    <row r="69" spans="1:9" x14ac:dyDescent="0.25">
      <c r="A69" s="104" t="s">
        <v>152</v>
      </c>
      <c r="B69" s="105"/>
      <c r="C69" s="101" t="s">
        <v>80</v>
      </c>
      <c r="D69" s="103"/>
      <c r="E69" s="103"/>
      <c r="F69" s="103"/>
      <c r="G69" s="102"/>
      <c r="H69" s="101"/>
      <c r="I69" s="106">
        <v>4.5</v>
      </c>
    </row>
    <row r="70" spans="1:9" x14ac:dyDescent="0.25">
      <c r="A70" s="104" t="s">
        <v>149</v>
      </c>
      <c r="B70" s="102"/>
      <c r="C70" s="101" t="s">
        <v>81</v>
      </c>
      <c r="D70" s="103"/>
      <c r="E70" s="103"/>
      <c r="F70" s="103"/>
      <c r="G70" s="102"/>
      <c r="H70" s="101"/>
      <c r="I70" s="106">
        <v>5.5</v>
      </c>
    </row>
    <row r="71" spans="1:9" x14ac:dyDescent="0.25">
      <c r="A71" s="104" t="s">
        <v>150</v>
      </c>
      <c r="B71" s="102"/>
      <c r="C71" s="101"/>
      <c r="D71" s="103"/>
      <c r="E71" s="103"/>
      <c r="F71" s="103"/>
      <c r="G71" s="102"/>
      <c r="H71" s="101"/>
      <c r="I71" s="106"/>
    </row>
    <row r="72" spans="1:9" x14ac:dyDescent="0.25">
      <c r="A72" s="101"/>
      <c r="B72" s="102"/>
      <c r="C72" s="101" t="s">
        <v>82</v>
      </c>
      <c r="D72" s="103"/>
      <c r="E72" s="103"/>
      <c r="F72" s="103"/>
      <c r="G72" s="102"/>
      <c r="H72" s="101"/>
      <c r="I72" s="106">
        <v>6</v>
      </c>
    </row>
    <row r="73" spans="1:9" x14ac:dyDescent="0.25">
      <c r="A73" s="101"/>
      <c r="B73" s="102"/>
      <c r="C73" s="101" t="s">
        <v>83</v>
      </c>
      <c r="D73" s="103"/>
      <c r="E73" s="103"/>
      <c r="F73" s="103"/>
      <c r="G73" s="102"/>
      <c r="H73" s="101"/>
      <c r="I73" s="106">
        <v>6</v>
      </c>
    </row>
    <row r="74" spans="1:9" x14ac:dyDescent="0.25">
      <c r="A74" s="101"/>
      <c r="B74" s="102"/>
      <c r="C74" s="101"/>
      <c r="D74" s="103"/>
      <c r="E74" s="103"/>
      <c r="F74" s="103"/>
      <c r="G74" s="102"/>
      <c r="H74" s="101"/>
      <c r="I74" s="106"/>
    </row>
    <row r="75" spans="1:9" x14ac:dyDescent="0.25">
      <c r="A75" s="101"/>
      <c r="B75" s="102"/>
      <c r="C75" s="101" t="s">
        <v>84</v>
      </c>
      <c r="D75" s="103"/>
      <c r="E75" s="103"/>
      <c r="F75" s="103"/>
      <c r="G75" s="102"/>
      <c r="H75" s="101"/>
      <c r="I75" s="106">
        <v>4.2</v>
      </c>
    </row>
    <row r="76" spans="1:9" x14ac:dyDescent="0.25">
      <c r="A76" s="101"/>
      <c r="B76" s="102"/>
      <c r="C76" s="101" t="s">
        <v>85</v>
      </c>
      <c r="D76" s="103"/>
      <c r="E76" s="103"/>
      <c r="F76" s="103"/>
      <c r="G76" s="102"/>
      <c r="H76" s="101"/>
      <c r="I76" s="106">
        <v>4.2</v>
      </c>
    </row>
    <row r="77" spans="1:9" x14ac:dyDescent="0.25">
      <c r="A77" s="101"/>
      <c r="B77" s="102"/>
      <c r="C77" s="101"/>
      <c r="D77" s="103"/>
      <c r="E77" s="103"/>
      <c r="F77" s="103"/>
      <c r="G77" s="102"/>
      <c r="H77" s="101"/>
      <c r="I77" s="106"/>
    </row>
    <row r="78" spans="1:9" x14ac:dyDescent="0.25">
      <c r="A78" s="107"/>
      <c r="B78" s="108"/>
      <c r="C78" s="107"/>
      <c r="D78" s="109"/>
      <c r="E78" s="109"/>
      <c r="F78" s="109"/>
      <c r="G78" s="108"/>
      <c r="H78" s="107"/>
      <c r="I78" s="108"/>
    </row>
    <row r="79" spans="1:9" x14ac:dyDescent="0.25">
      <c r="A79" s="104" t="s">
        <v>153</v>
      </c>
      <c r="B79" s="105"/>
      <c r="C79" s="101" t="s">
        <v>86</v>
      </c>
      <c r="D79" s="103"/>
      <c r="E79" s="103"/>
      <c r="F79" s="103"/>
      <c r="G79" s="102"/>
      <c r="H79" s="101"/>
      <c r="I79" s="106">
        <v>6.5</v>
      </c>
    </row>
    <row r="80" spans="1:9" x14ac:dyDescent="0.25">
      <c r="A80" s="104" t="s">
        <v>154</v>
      </c>
      <c r="B80" s="105"/>
      <c r="C80" s="101" t="s">
        <v>87</v>
      </c>
      <c r="D80" s="103"/>
      <c r="E80" s="103"/>
      <c r="F80" s="103"/>
      <c r="G80" s="102"/>
      <c r="H80" s="101"/>
      <c r="I80" s="106">
        <v>4.5</v>
      </c>
    </row>
    <row r="81" spans="1:9" x14ac:dyDescent="0.25">
      <c r="A81" s="104" t="s">
        <v>103</v>
      </c>
      <c r="B81" s="102"/>
      <c r="C81" s="101" t="s">
        <v>88</v>
      </c>
      <c r="D81" s="103"/>
      <c r="E81" s="103"/>
      <c r="F81" s="103"/>
      <c r="G81" s="102"/>
      <c r="H81" s="101"/>
      <c r="I81" s="106">
        <v>8.5</v>
      </c>
    </row>
    <row r="82" spans="1:9" x14ac:dyDescent="0.25">
      <c r="A82" s="101"/>
      <c r="B82" s="102"/>
      <c r="C82" s="101" t="s">
        <v>89</v>
      </c>
      <c r="D82" s="103"/>
      <c r="E82" s="103"/>
      <c r="F82" s="103"/>
      <c r="G82" s="102"/>
      <c r="H82" s="101"/>
      <c r="I82" s="106">
        <v>6.5</v>
      </c>
    </row>
    <row r="83" spans="1:9" x14ac:dyDescent="0.25">
      <c r="A83" s="101"/>
      <c r="B83" s="102"/>
      <c r="C83" s="101"/>
      <c r="D83" s="103"/>
      <c r="E83" s="103"/>
      <c r="F83" s="103"/>
      <c r="G83" s="102"/>
      <c r="H83" s="101"/>
      <c r="I83" s="106"/>
    </row>
    <row r="84" spans="1:9" ht="15" thickBot="1" x14ac:dyDescent="0.3">
      <c r="A84" s="110"/>
      <c r="B84" s="111"/>
      <c r="C84" s="110" t="s">
        <v>90</v>
      </c>
      <c r="D84" s="112"/>
      <c r="E84" s="112"/>
      <c r="F84" s="112"/>
      <c r="G84" s="111"/>
      <c r="H84" s="110"/>
      <c r="I84" s="113">
        <v>25</v>
      </c>
    </row>
    <row r="85" spans="1:9" x14ac:dyDescent="0.25">
      <c r="A85" s="65"/>
      <c r="B85" s="65"/>
      <c r="C85" s="65"/>
      <c r="D85" s="65"/>
      <c r="E85" s="65"/>
      <c r="F85" s="65"/>
      <c r="G85" s="65"/>
      <c r="H85" s="65"/>
      <c r="I85" s="65"/>
    </row>
    <row r="86" spans="1:9" x14ac:dyDescent="0.25">
      <c r="A86" s="65"/>
      <c r="B86" s="65"/>
      <c r="C86" s="64" t="s">
        <v>91</v>
      </c>
      <c r="D86" s="64"/>
      <c r="E86" s="64"/>
      <c r="F86" s="64"/>
      <c r="G86" s="64"/>
      <c r="H86" s="65"/>
      <c r="I86" s="65"/>
    </row>
    <row r="87" spans="1:9" x14ac:dyDescent="0.25">
      <c r="A87" s="65"/>
      <c r="B87" s="65"/>
      <c r="C87" s="64" t="s">
        <v>92</v>
      </c>
      <c r="D87" s="64"/>
      <c r="E87" s="64"/>
      <c r="F87" s="64"/>
      <c r="G87" s="64"/>
      <c r="H87" s="65"/>
      <c r="I87" s="65"/>
    </row>
    <row r="88" spans="1:9" x14ac:dyDescent="0.25">
      <c r="A88" s="65"/>
      <c r="B88" s="65"/>
      <c r="C88" s="64" t="s">
        <v>93</v>
      </c>
      <c r="D88" s="64"/>
      <c r="E88" s="64"/>
      <c r="F88" s="64"/>
      <c r="G88" s="64"/>
      <c r="H88" s="65"/>
      <c r="I88" s="65"/>
    </row>
    <row r="89" spans="1:9" x14ac:dyDescent="0.25">
      <c r="A89" s="65"/>
      <c r="B89" s="65"/>
      <c r="C89" s="65"/>
      <c r="D89" s="65"/>
      <c r="E89" s="65"/>
      <c r="F89" s="65"/>
      <c r="G89" s="65"/>
      <c r="H89" s="65"/>
      <c r="I89" s="65"/>
    </row>
    <row r="90" spans="1:9" ht="20.25" x14ac:dyDescent="0.25">
      <c r="A90" s="66" t="s">
        <v>102</v>
      </c>
      <c r="B90" s="66"/>
      <c r="C90" s="66"/>
      <c r="D90" s="66"/>
      <c r="E90" s="66"/>
      <c r="F90" s="66"/>
      <c r="G90" s="65"/>
      <c r="H90" s="65"/>
      <c r="I90" s="65"/>
    </row>
    <row r="91" spans="1:9" ht="20.25" x14ac:dyDescent="0.25">
      <c r="A91" s="66" t="s">
        <v>100</v>
      </c>
      <c r="B91" s="66"/>
      <c r="C91" s="66"/>
      <c r="D91" s="66"/>
      <c r="E91" s="66"/>
      <c r="F91" s="66"/>
      <c r="G91" s="65"/>
      <c r="H91" s="65"/>
      <c r="I91" s="65"/>
    </row>
    <row r="92" spans="1:9" ht="20.25" x14ac:dyDescent="0.25">
      <c r="A92" s="66" t="s">
        <v>101</v>
      </c>
      <c r="B92" s="66"/>
      <c r="C92" s="66"/>
      <c r="D92" s="66"/>
      <c r="E92" s="66"/>
      <c r="F92" s="66"/>
      <c r="G92" s="65"/>
      <c r="H92" s="65"/>
      <c r="I92" s="65"/>
    </row>
    <row r="93" spans="1:9" x14ac:dyDescent="0.25">
      <c r="A93" s="65"/>
      <c r="B93" s="65"/>
      <c r="C93" s="65"/>
      <c r="D93" s="65"/>
      <c r="E93" s="65"/>
      <c r="F93" s="65"/>
      <c r="G93" s="65"/>
      <c r="H93" s="65"/>
      <c r="I93" s="65"/>
    </row>
    <row r="94" spans="1:9" x14ac:dyDescent="0.25">
      <c r="A94" s="65" t="s">
        <v>94</v>
      </c>
      <c r="B94" s="65"/>
      <c r="C94" s="65"/>
      <c r="D94" s="65"/>
      <c r="E94" s="65"/>
      <c r="F94" s="65"/>
      <c r="G94" s="65"/>
      <c r="H94" s="65"/>
      <c r="I94" s="65"/>
    </row>
    <row r="95" spans="1:9" x14ac:dyDescent="0.25">
      <c r="A95" s="65" t="s">
        <v>95</v>
      </c>
      <c r="B95" s="65"/>
      <c r="C95" s="65"/>
      <c r="D95" s="65"/>
      <c r="E95" s="65"/>
      <c r="F95" s="65"/>
      <c r="G95" s="65"/>
      <c r="H95" s="65"/>
      <c r="I95" s="65"/>
    </row>
    <row r="96" spans="1:9" x14ac:dyDescent="0.25">
      <c r="A96" s="92"/>
      <c r="B96" s="92"/>
      <c r="C96" s="92"/>
      <c r="D96" s="92"/>
      <c r="E96" s="92"/>
      <c r="F96" s="92"/>
      <c r="G96" s="92"/>
      <c r="H96" s="92"/>
      <c r="I96" s="92"/>
    </row>
    <row r="97" spans="1:9" x14ac:dyDescent="0.25">
      <c r="A97" s="92"/>
      <c r="B97" s="92"/>
      <c r="C97" s="92"/>
      <c r="D97" s="92"/>
      <c r="E97" s="92"/>
      <c r="F97" s="92"/>
      <c r="G97" s="92"/>
      <c r="H97" s="92"/>
      <c r="I97" s="92"/>
    </row>
  </sheetData>
  <mergeCells count="78">
    <mergeCell ref="F36:H36"/>
    <mergeCell ref="F37:H37"/>
    <mergeCell ref="F38:H38"/>
    <mergeCell ref="F30:H30"/>
    <mergeCell ref="F31:H31"/>
    <mergeCell ref="F32:H32"/>
    <mergeCell ref="F33:H33"/>
    <mergeCell ref="F34:H34"/>
    <mergeCell ref="F35:H35"/>
    <mergeCell ref="F24:H24"/>
    <mergeCell ref="F25:H25"/>
    <mergeCell ref="F26:H26"/>
    <mergeCell ref="F27:H27"/>
    <mergeCell ref="F28:H28"/>
    <mergeCell ref="F29:H29"/>
    <mergeCell ref="C44:E44"/>
    <mergeCell ref="F15:H15"/>
    <mergeCell ref="F16:H16"/>
    <mergeCell ref="F17:H17"/>
    <mergeCell ref="F18:H18"/>
    <mergeCell ref="F19:H19"/>
    <mergeCell ref="F20:H20"/>
    <mergeCell ref="F21:H21"/>
    <mergeCell ref="F22:H22"/>
    <mergeCell ref="F23:H23"/>
    <mergeCell ref="C38:E38"/>
    <mergeCell ref="C39:E39"/>
    <mergeCell ref="C40:E40"/>
    <mergeCell ref="C41:E41"/>
    <mergeCell ref="C42:E42"/>
    <mergeCell ref="C43:E43"/>
    <mergeCell ref="C32:E32"/>
    <mergeCell ref="C33:E33"/>
    <mergeCell ref="C34:E34"/>
    <mergeCell ref="C35:E35"/>
    <mergeCell ref="C36:E36"/>
    <mergeCell ref="C37:E37"/>
    <mergeCell ref="C31:E31"/>
    <mergeCell ref="C20:E20"/>
    <mergeCell ref="C21:E21"/>
    <mergeCell ref="C22:E22"/>
    <mergeCell ref="C23:E23"/>
    <mergeCell ref="C24:E24"/>
    <mergeCell ref="C25:E25"/>
    <mergeCell ref="C26:E26"/>
    <mergeCell ref="C27:E27"/>
    <mergeCell ref="C28:E28"/>
    <mergeCell ref="C29:E29"/>
    <mergeCell ref="C30:E30"/>
    <mergeCell ref="C15:E15"/>
    <mergeCell ref="C16:E16"/>
    <mergeCell ref="C17:E17"/>
    <mergeCell ref="C18:E18"/>
    <mergeCell ref="C19:E19"/>
    <mergeCell ref="C14:E14"/>
    <mergeCell ref="F9:H9"/>
    <mergeCell ref="F10:H10"/>
    <mergeCell ref="F11:H11"/>
    <mergeCell ref="F12:H12"/>
    <mergeCell ref="F13:H13"/>
    <mergeCell ref="F14:H14"/>
    <mergeCell ref="C13:E13"/>
    <mergeCell ref="F8:H8"/>
    <mergeCell ref="C9:E9"/>
    <mergeCell ref="C10:E10"/>
    <mergeCell ref="C11:E11"/>
    <mergeCell ref="C12:E12"/>
    <mergeCell ref="C3:E3"/>
    <mergeCell ref="C5:E5"/>
    <mergeCell ref="C6:E6"/>
    <mergeCell ref="C7:E7"/>
    <mergeCell ref="C8:E8"/>
    <mergeCell ref="C4:E4"/>
    <mergeCell ref="F3:H3"/>
    <mergeCell ref="F4:H4"/>
    <mergeCell ref="F5:H5"/>
    <mergeCell ref="F6:H6"/>
    <mergeCell ref="F7:H7"/>
  </mergeCells>
  <pageMargins left="0.70866141732283472" right="0.70866141732283472" top="1.3779527559055118" bottom="0.78740157480314965" header="0.39370078740157483" footer="0.51181102362204722"/>
  <pageSetup paperSize="9" orientation="portrait" r:id="rId1"/>
  <headerFooter>
    <oddHeader>&amp;L   &amp;G&amp;C&amp;"Frutiger 45 Light,Fett"&amp;24Speiseauswahl  Stübli-Kurier         22.02.2021 Bis 28.02.2021</oddHead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/>
  <dimension ref="A1:T58"/>
  <sheetViews>
    <sheetView view="pageLayout" zoomScaleNormal="100" workbookViewId="0">
      <selection activeCell="F14" sqref="F14"/>
    </sheetView>
  </sheetViews>
  <sheetFormatPr baseColWidth="10" defaultColWidth="9.140625" defaultRowHeight="14.25" x14ac:dyDescent="0.2"/>
  <cols>
    <col min="1" max="1" width="9.140625" style="1"/>
    <col min="2" max="2" width="6.7109375" style="1" customWidth="1"/>
    <col min="3" max="3" width="11.28515625" style="1" customWidth="1"/>
    <col min="4" max="4" width="9.140625" style="1"/>
    <col min="5" max="5" width="6" style="1" customWidth="1"/>
    <col min="6" max="8" width="9.140625" style="1"/>
    <col min="9" max="9" width="16.28515625" style="1" customWidth="1"/>
    <col min="10" max="14" width="9.140625" style="1"/>
    <col min="15" max="15" width="11.7109375" style="1" customWidth="1"/>
    <col min="16" max="16384" width="9.140625" style="1"/>
  </cols>
  <sheetData>
    <row r="1" spans="1:20" ht="27" x14ac:dyDescent="0.35">
      <c r="E1" s="10" t="s">
        <v>12</v>
      </c>
      <c r="J1" s="2"/>
      <c r="K1" s="2"/>
      <c r="L1" s="29"/>
      <c r="M1" s="29"/>
      <c r="N1" s="29"/>
      <c r="O1" s="29"/>
      <c r="P1" s="29"/>
      <c r="Q1" s="2"/>
      <c r="R1" s="2"/>
      <c r="S1" s="2"/>
      <c r="T1" s="2"/>
    </row>
    <row r="2" spans="1:20" x14ac:dyDescent="0.2">
      <c r="A2" s="4"/>
      <c r="B2" s="4"/>
      <c r="C2" s="13" t="s">
        <v>15</v>
      </c>
      <c r="D2" s="13"/>
      <c r="E2" s="13"/>
      <c r="F2" s="13" t="s">
        <v>1</v>
      </c>
      <c r="G2" s="13"/>
      <c r="H2" s="13"/>
      <c r="I2" s="13" t="s">
        <v>14</v>
      </c>
      <c r="J2" s="3"/>
      <c r="K2" s="2"/>
      <c r="L2" s="3"/>
      <c r="M2" s="3"/>
      <c r="N2" s="3"/>
      <c r="O2" s="21"/>
      <c r="P2" s="21"/>
      <c r="Q2" s="21"/>
      <c r="R2" s="21"/>
      <c r="S2" s="2"/>
      <c r="T2" s="2"/>
    </row>
    <row r="3" spans="1:20" x14ac:dyDescent="0.2">
      <c r="A3" s="3" t="str">
        <f>IF(BewohnerIn!A3&lt;&gt;"",BewohnerIn!A3,"")</f>
        <v>Montag</v>
      </c>
      <c r="C3" s="132" t="str">
        <f>IF(BewohnerIn!C3&lt;&gt;"",BewohnerIn!C3,"")</f>
        <v>Bouillon mit Fideli</v>
      </c>
      <c r="F3" s="133" t="str">
        <f>IF(BewohnerIn!F3&lt;&gt;"",BewohnerIn!F3,"")</f>
        <v/>
      </c>
      <c r="I3" s="133" t="str">
        <f>IF(BewohnerIn!I3&lt;&gt;"",BewohnerIn!I3,"")</f>
        <v/>
      </c>
      <c r="J3" s="33"/>
      <c r="K3" s="2"/>
      <c r="L3" s="14"/>
      <c r="M3" s="3"/>
      <c r="N3" s="3"/>
      <c r="O3" s="21"/>
      <c r="P3" s="21"/>
      <c r="Q3" s="21"/>
      <c r="R3" s="21"/>
      <c r="S3" s="2"/>
      <c r="T3" s="2"/>
    </row>
    <row r="4" spans="1:20" x14ac:dyDescent="0.2">
      <c r="A4" s="49">
        <f>IF(BewohnerIn!A4&lt;&gt;"",BewohnerIn!A4,"")</f>
        <v>44249</v>
      </c>
      <c r="C4" s="134" t="str">
        <f>IF(BewohnerIn!C4&lt;&gt;"",BewohnerIn!C4,"")</f>
        <v>***</v>
      </c>
      <c r="F4" s="133" t="str">
        <f>IF(BewohnerIn!F4&lt;&gt;"",BewohnerIn!F4,"")</f>
        <v/>
      </c>
      <c r="I4" s="133" t="str">
        <f>IF(BewohnerIn!I4&lt;&gt;"",BewohnerIn!I4,"")</f>
        <v/>
      </c>
      <c r="J4" s="5"/>
      <c r="K4" s="2"/>
      <c r="L4" s="27"/>
      <c r="M4" s="3"/>
      <c r="N4" s="3"/>
      <c r="O4" s="21"/>
      <c r="P4" s="21"/>
      <c r="Q4" s="21"/>
      <c r="R4" s="21"/>
      <c r="S4" s="2"/>
      <c r="T4" s="2"/>
    </row>
    <row r="5" spans="1:20" x14ac:dyDescent="0.2">
      <c r="A5" s="1" t="str">
        <f>IF(BewohnerIn!A5&lt;&gt;"",BewohnerIn!A5,"")</f>
        <v/>
      </c>
      <c r="C5" s="135" t="str">
        <f>IF(BewohnerIn!C5&lt;&gt;"",BewohnerIn!C5,"")</f>
        <v>Rindsgeschnetzeltes</v>
      </c>
      <c r="F5" s="136" t="str">
        <f>IF(BewohnerIn!F5&lt;&gt;"",BewohnerIn!F5,"")</f>
        <v>Cremige Teigwarenpfanne</v>
      </c>
      <c r="I5" s="137" t="str">
        <f>IF(BewohnerIn!I5&lt;&gt;"",BewohnerIn!I5,"")</f>
        <v/>
      </c>
      <c r="J5" s="28"/>
      <c r="K5" s="2"/>
      <c r="L5" s="27"/>
      <c r="M5" s="3"/>
      <c r="N5" s="3"/>
      <c r="O5" s="21"/>
      <c r="P5" s="21"/>
      <c r="Q5" s="21"/>
      <c r="R5" s="21"/>
      <c r="S5" s="2"/>
      <c r="T5" s="2"/>
    </row>
    <row r="6" spans="1:20" x14ac:dyDescent="0.2">
      <c r="A6" s="2" t="str">
        <f>IF(BewohnerIn!A6&lt;&gt;"",BewohnerIn!A6,"")</f>
        <v/>
      </c>
      <c r="C6" s="138" t="str">
        <f>IF(BewohnerIn!C6&lt;&gt;"",BewohnerIn!C6,"")</f>
        <v>Paprikasauce</v>
      </c>
      <c r="D6" s="12"/>
      <c r="F6" s="136" t="str">
        <f>IF(BewohnerIn!F6&lt;&gt;"",BewohnerIn!F6,"")</f>
        <v>Parmesan</v>
      </c>
      <c r="I6" s="139" t="str">
        <f>IF(BewohnerIn!I6&lt;&gt;"",BewohnerIn!I6,"")</f>
        <v>Creme-Donut</v>
      </c>
      <c r="J6" s="2"/>
      <c r="K6" s="2"/>
      <c r="L6" s="3"/>
      <c r="M6" s="3"/>
      <c r="N6" s="3"/>
      <c r="O6" s="23"/>
      <c r="P6" s="21"/>
      <c r="Q6" s="21"/>
      <c r="R6" s="21"/>
      <c r="S6" s="2"/>
      <c r="T6" s="2"/>
    </row>
    <row r="7" spans="1:20" x14ac:dyDescent="0.2">
      <c r="A7" s="2" t="str">
        <f>IF(BewohnerIn!A7&lt;&gt;"",BewohnerIn!A7,"")</f>
        <v/>
      </c>
      <c r="C7" s="140" t="str">
        <f>IF(BewohnerIn!C7&lt;&gt;"",BewohnerIn!C7,"")</f>
        <v>Spiralenteigwaren</v>
      </c>
      <c r="F7" s="140" t="str">
        <f>IF(BewohnerIn!F7&lt;&gt;"",BewohnerIn!F7,"")</f>
        <v/>
      </c>
      <c r="I7" s="137" t="str">
        <f>IF(BewohnerIn!I7&lt;&gt;"",BewohnerIn!I7,"")</f>
        <v/>
      </c>
      <c r="J7" s="2"/>
      <c r="K7" s="2"/>
      <c r="L7" s="2"/>
      <c r="M7" s="2"/>
      <c r="N7" s="2"/>
      <c r="O7" s="30"/>
      <c r="P7" s="2"/>
      <c r="Q7" s="2"/>
      <c r="R7" s="2"/>
      <c r="S7" s="2"/>
      <c r="T7" s="2"/>
    </row>
    <row r="8" spans="1:20" x14ac:dyDescent="0.2">
      <c r="A8" s="4" t="str">
        <f>IF(BewohnerIn!A8&lt;&gt;"",BewohnerIn!A8,"")</f>
        <v/>
      </c>
      <c r="B8" s="4"/>
      <c r="C8" s="141" t="str">
        <f>IF(BewohnerIn!C8&lt;&gt;"",BewohnerIn!C8,"")</f>
        <v>Broccoli</v>
      </c>
      <c r="D8" s="4"/>
      <c r="E8" s="4"/>
      <c r="F8" s="142" t="str">
        <f>IF(BewohnerIn!F8&lt;&gt;"",BewohnerIn!F8,"")</f>
        <v/>
      </c>
      <c r="G8" s="4"/>
      <c r="H8" s="4"/>
      <c r="I8" s="143" t="str">
        <f>IF(BewohnerIn!I8&lt;&gt;"",BewohnerIn!I8,"")</f>
        <v/>
      </c>
      <c r="J8" s="3"/>
      <c r="K8" s="2"/>
      <c r="L8" s="3"/>
      <c r="M8" s="3"/>
      <c r="N8" s="3"/>
      <c r="O8" s="21"/>
      <c r="P8" s="21"/>
      <c r="Q8" s="21"/>
      <c r="R8" s="21"/>
    </row>
    <row r="9" spans="1:20" x14ac:dyDescent="0.2">
      <c r="A9" s="3" t="str">
        <f>IF(BewohnerIn!A9&lt;&gt;"",BewohnerIn!A9,"")</f>
        <v>Dienstag</v>
      </c>
      <c r="C9" s="144" t="str">
        <f>IF(BewohnerIn!C9&lt;&gt;"",BewohnerIn!C9,"")</f>
        <v>Brotsuppe mit Kümmel</v>
      </c>
      <c r="F9" s="133" t="str">
        <f>IF(BewohnerIn!F9&lt;&gt;"",BewohnerIn!F9,"")</f>
        <v/>
      </c>
      <c r="I9" s="133" t="str">
        <f>IF(BewohnerIn!I9&lt;&gt;"",BewohnerIn!I9,"")</f>
        <v/>
      </c>
      <c r="J9" s="17"/>
      <c r="K9" s="2"/>
      <c r="L9" s="14"/>
      <c r="M9" s="3"/>
      <c r="N9" s="3"/>
      <c r="O9" s="21"/>
      <c r="P9" s="21"/>
      <c r="Q9" s="21"/>
      <c r="R9" s="21"/>
    </row>
    <row r="10" spans="1:20" x14ac:dyDescent="0.2">
      <c r="A10" s="49">
        <f>IF(BewohnerIn!A10&lt;&gt;"",BewohnerIn!A10,"")</f>
        <v>44250</v>
      </c>
      <c r="C10" s="134" t="str">
        <f>IF(BewohnerIn!C10&lt;&gt;"",BewohnerIn!C10,"")</f>
        <v>***</v>
      </c>
      <c r="F10" s="133" t="str">
        <f>IF(BewohnerIn!F10&lt;&gt;"",BewohnerIn!F10,"")</f>
        <v/>
      </c>
      <c r="I10" s="133" t="str">
        <f>IF(BewohnerIn!I10&lt;&gt;"",BewohnerIn!I10,"")</f>
        <v/>
      </c>
      <c r="J10" s="5"/>
      <c r="K10" s="2"/>
      <c r="L10" s="14"/>
      <c r="M10" s="3"/>
      <c r="N10" s="3"/>
      <c r="O10" s="21"/>
      <c r="P10" s="21"/>
      <c r="Q10" s="21"/>
      <c r="R10" s="21"/>
    </row>
    <row r="11" spans="1:20" x14ac:dyDescent="0.2">
      <c r="A11" s="1" t="str">
        <f>IF(BewohnerIn!A11&lt;&gt;"",BewohnerIn!A11,"")</f>
        <v/>
      </c>
      <c r="C11" s="140" t="str">
        <f>IF(BewohnerIn!C11&lt;&gt;"",BewohnerIn!C11,"")</f>
        <v>Schweins Saltimbocca</v>
      </c>
      <c r="F11" s="135" t="str">
        <f>IF(BewohnerIn!F11&lt;&gt;"",BewohnerIn!F11,"")</f>
        <v>Cremiger Risotto</v>
      </c>
      <c r="G11" s="7"/>
      <c r="I11" s="137" t="str">
        <f>IF(BewohnerIn!I11&lt;&gt;"",BewohnerIn!I11,"")</f>
        <v/>
      </c>
      <c r="J11" s="2"/>
      <c r="K11" s="2"/>
      <c r="L11" s="3"/>
      <c r="M11" s="3"/>
      <c r="N11" s="3"/>
      <c r="O11" s="21"/>
      <c r="P11" s="21"/>
      <c r="Q11" s="21"/>
      <c r="R11" s="21"/>
    </row>
    <row r="12" spans="1:20" x14ac:dyDescent="0.2">
      <c r="A12" s="1" t="str">
        <f>IF(BewohnerIn!A12&lt;&gt;"",BewohnerIn!A12,"")</f>
        <v/>
      </c>
      <c r="C12" s="138" t="str">
        <f>IF(BewohnerIn!C12&lt;&gt;"",BewohnerIn!C12,"")</f>
        <v>Madeirasauce</v>
      </c>
      <c r="D12" s="12"/>
      <c r="F12" s="145" t="str">
        <f>IF(BewohnerIn!F12&lt;&gt;"",BewohnerIn!F12,"")</f>
        <v>Cherrytomaten</v>
      </c>
      <c r="G12" s="7"/>
      <c r="I12" s="146" t="str">
        <f>IF(BewohnerIn!I12&lt;&gt;"",BewohnerIn!I12,"")</f>
        <v>Casata mit Rahm</v>
      </c>
      <c r="J12" s="2"/>
      <c r="K12" s="2"/>
      <c r="L12" s="3"/>
      <c r="M12" s="3"/>
      <c r="N12" s="3"/>
      <c r="O12" s="23"/>
      <c r="P12" s="21"/>
      <c r="Q12" s="21"/>
      <c r="R12" s="21"/>
    </row>
    <row r="13" spans="1:20" x14ac:dyDescent="0.2">
      <c r="A13" s="1" t="str">
        <f>IF(BewohnerIn!A13&lt;&gt;"",BewohnerIn!A13,"")</f>
        <v/>
      </c>
      <c r="C13" s="135" t="str">
        <f>IF(BewohnerIn!C13&lt;&gt;"",BewohnerIn!C13,"")</f>
        <v>Cremiger Risotto</v>
      </c>
      <c r="F13" s="135" t="str">
        <f>IF(BewohnerIn!F13&lt;&gt;"",BewohnerIn!F13,"")</f>
        <v>Basilikum</v>
      </c>
      <c r="I13" s="137" t="str">
        <f>IF(BewohnerIn!I13&lt;&gt;"",BewohnerIn!I13,"")</f>
        <v/>
      </c>
      <c r="J13" s="2"/>
      <c r="K13" s="2"/>
      <c r="L13" s="2"/>
      <c r="M13" s="2"/>
      <c r="N13" s="2"/>
      <c r="O13" s="30"/>
      <c r="P13" s="2"/>
      <c r="Q13" s="2"/>
      <c r="R13" s="2"/>
    </row>
    <row r="14" spans="1:20" x14ac:dyDescent="0.2">
      <c r="A14" s="4" t="str">
        <f>IF(BewohnerIn!A14&lt;&gt;"",BewohnerIn!A14,"")</f>
        <v/>
      </c>
      <c r="B14" s="4"/>
      <c r="C14" s="141" t="str">
        <f>IF(BewohnerIn!C14&lt;&gt;"",BewohnerIn!C14,"")</f>
        <v>Bohnen mit Zwiebeln</v>
      </c>
      <c r="D14" s="4"/>
      <c r="E14" s="4"/>
      <c r="F14" s="142" t="str">
        <f>IF(BewohnerIn!F14&lt;&gt;"",BewohnerIn!F14,"")</f>
        <v/>
      </c>
      <c r="G14" s="4"/>
      <c r="H14" s="4"/>
      <c r="I14" s="143" t="str">
        <f>IF(BewohnerIn!I14&lt;&gt;"",BewohnerIn!I14,"")</f>
        <v/>
      </c>
      <c r="J14" s="3"/>
      <c r="K14" s="2"/>
      <c r="L14" s="3"/>
      <c r="M14" s="3"/>
      <c r="N14" s="3"/>
      <c r="O14" s="21"/>
      <c r="P14" s="21"/>
      <c r="Q14" s="21"/>
      <c r="R14" s="21"/>
    </row>
    <row r="15" spans="1:20" x14ac:dyDescent="0.2">
      <c r="A15" s="3" t="str">
        <f>IF(BewohnerIn!A15&lt;&gt;"",BewohnerIn!A15,"")</f>
        <v>Mittwoch</v>
      </c>
      <c r="C15" s="147" t="str">
        <f>IF(BewohnerIn!C15&lt;&gt;"",BewohnerIn!C15,"")</f>
        <v>Currysuppe</v>
      </c>
      <c r="F15" s="133" t="str">
        <f>IF(BewohnerIn!F15&lt;&gt;"",BewohnerIn!F15,"")</f>
        <v/>
      </c>
      <c r="I15" s="133" t="str">
        <f>IF(BewohnerIn!I15&lt;&gt;"",BewohnerIn!I15,"")</f>
        <v/>
      </c>
      <c r="J15" s="17"/>
      <c r="K15" s="2"/>
      <c r="L15" s="14"/>
      <c r="M15" s="3"/>
      <c r="N15" s="3"/>
      <c r="O15" s="21"/>
      <c r="P15" s="21"/>
      <c r="Q15" s="21"/>
      <c r="R15" s="21"/>
    </row>
    <row r="16" spans="1:20" x14ac:dyDescent="0.2">
      <c r="A16" s="49">
        <f>IF(BewohnerIn!A16&lt;&gt;"",BewohnerIn!A16,"")</f>
        <v>44251</v>
      </c>
      <c r="C16" s="134" t="str">
        <f>IF(BewohnerIn!C16&lt;&gt;"",BewohnerIn!C16,"")</f>
        <v>***</v>
      </c>
      <c r="F16" s="133" t="str">
        <f>IF(BewohnerIn!F16&lt;&gt;"",BewohnerIn!F16,"")</f>
        <v/>
      </c>
      <c r="I16" s="133" t="str">
        <f>IF(BewohnerIn!I16&lt;&gt;"",BewohnerIn!I16,"")</f>
        <v/>
      </c>
      <c r="J16" s="5"/>
      <c r="K16" s="2"/>
      <c r="L16" s="14"/>
      <c r="M16" s="3"/>
      <c r="N16" s="3"/>
      <c r="O16" s="21"/>
      <c r="P16" s="21"/>
      <c r="Q16" s="21"/>
      <c r="R16" s="21"/>
    </row>
    <row r="17" spans="1:18" x14ac:dyDescent="0.2">
      <c r="A17" s="1" t="str">
        <f>IF(BewohnerIn!A17&lt;&gt;"",BewohnerIn!A17,"")</f>
        <v/>
      </c>
      <c r="C17" s="135" t="str">
        <f>IF(BewohnerIn!C17&lt;&gt;"",BewohnerIn!C17,"")</f>
        <v>Gebratene Perlhuhnbrust</v>
      </c>
      <c r="F17" s="148" t="str">
        <f>IF(BewohnerIn!F17&lt;&gt;"",BewohnerIn!F17,"")</f>
        <v>Asiatisches Bami Goreng</v>
      </c>
      <c r="G17" s="7"/>
      <c r="I17" s="137" t="str">
        <f>IF(BewohnerIn!I17&lt;&gt;"",BewohnerIn!I17,"")</f>
        <v/>
      </c>
      <c r="J17" s="2"/>
      <c r="K17" s="2"/>
      <c r="L17" s="24"/>
      <c r="M17" s="3"/>
      <c r="N17" s="3"/>
      <c r="O17" s="21"/>
      <c r="P17" s="21"/>
      <c r="Q17" s="21"/>
      <c r="R17" s="21"/>
    </row>
    <row r="18" spans="1:18" x14ac:dyDescent="0.2">
      <c r="A18" s="1" t="str">
        <f>IF(BewohnerIn!A18&lt;&gt;"",BewohnerIn!A18,"")</f>
        <v/>
      </c>
      <c r="C18" s="138" t="str">
        <f>IF(BewohnerIn!C18&lt;&gt;"",BewohnerIn!C18,"")</f>
        <v>Honig-Orangensauce</v>
      </c>
      <c r="D18" s="12"/>
      <c r="F18" s="149" t="str">
        <f>IF(BewohnerIn!F18&lt;&gt;"",BewohnerIn!F18,"")</f>
        <v/>
      </c>
      <c r="G18" s="7"/>
      <c r="I18" s="150" t="str">
        <f>IF(BewohnerIn!I18&lt;&gt;"",BewohnerIn!I18,"")</f>
        <v>Birnencreme</v>
      </c>
      <c r="J18" s="2"/>
      <c r="K18" s="2"/>
      <c r="L18" s="3"/>
      <c r="M18" s="3"/>
      <c r="N18" s="3"/>
      <c r="O18" s="23"/>
      <c r="P18" s="21"/>
      <c r="Q18" s="21"/>
      <c r="R18" s="21"/>
    </row>
    <row r="19" spans="1:18" x14ac:dyDescent="0.2">
      <c r="A19" s="1" t="str">
        <f>IF(BewohnerIn!A19&lt;&gt;"",BewohnerIn!A19,"")</f>
        <v/>
      </c>
      <c r="C19" s="140" t="str">
        <f>IF(BewohnerIn!C19&lt;&gt;"",BewohnerIn!C19,"")</f>
        <v>Nudeln</v>
      </c>
      <c r="F19" s="140" t="str">
        <f>IF(BewohnerIn!F19&lt;&gt;"",BewohnerIn!F19,"")</f>
        <v/>
      </c>
      <c r="I19" s="137" t="str">
        <f>IF(BewohnerIn!I19&lt;&gt;"",BewohnerIn!I19,"")</f>
        <v/>
      </c>
      <c r="J19" s="2"/>
      <c r="K19" s="2"/>
      <c r="L19" s="2"/>
      <c r="M19" s="2"/>
      <c r="N19" s="2"/>
      <c r="O19" s="30"/>
      <c r="P19" s="2"/>
      <c r="Q19" s="2"/>
      <c r="R19" s="2"/>
    </row>
    <row r="20" spans="1:18" x14ac:dyDescent="0.2">
      <c r="A20" s="4" t="str">
        <f>IF(BewohnerIn!A20&lt;&gt;"",BewohnerIn!A20,"")</f>
        <v/>
      </c>
      <c r="B20" s="4"/>
      <c r="C20" s="141" t="str">
        <f>IF(BewohnerIn!C20&lt;&gt;"",BewohnerIn!C20,"")</f>
        <v>Rahmspinat</v>
      </c>
      <c r="D20" s="4"/>
      <c r="E20" s="4"/>
      <c r="F20" s="142" t="str">
        <f>IF(BewohnerIn!F20&lt;&gt;"",BewohnerIn!F20,"")</f>
        <v/>
      </c>
      <c r="G20" s="4"/>
      <c r="H20" s="4"/>
      <c r="I20" s="143" t="str">
        <f>IF(BewohnerIn!I20&lt;&gt;"",BewohnerIn!I20,"")</f>
        <v/>
      </c>
      <c r="J20" s="3"/>
      <c r="K20" s="2"/>
      <c r="L20" s="3"/>
      <c r="M20" s="3"/>
      <c r="N20" s="3"/>
      <c r="O20" s="21"/>
      <c r="P20" s="21"/>
      <c r="Q20" s="21"/>
      <c r="R20" s="21"/>
    </row>
    <row r="21" spans="1:18" x14ac:dyDescent="0.2">
      <c r="A21" s="3" t="str">
        <f>IF(BewohnerIn!A21&lt;&gt;"",BewohnerIn!A21,"")</f>
        <v>Donnerstag</v>
      </c>
      <c r="C21" s="147" t="str">
        <f>IF(BewohnerIn!C21&lt;&gt;"",BewohnerIn!C21,"")</f>
        <v>Eierschwämmli-Cremesuppe</v>
      </c>
      <c r="F21" s="133" t="str">
        <f>IF(BewohnerIn!F21&lt;&gt;"",BewohnerIn!F21,"")</f>
        <v/>
      </c>
      <c r="I21" s="133" t="str">
        <f>IF(BewohnerIn!I21&lt;&gt;"",BewohnerIn!I21,"")</f>
        <v/>
      </c>
      <c r="J21" s="17"/>
      <c r="K21" s="2"/>
      <c r="L21" s="14"/>
      <c r="M21" s="3"/>
      <c r="N21" s="3"/>
      <c r="O21" s="21"/>
      <c r="P21" s="21"/>
      <c r="Q21" s="21"/>
      <c r="R21" s="21"/>
    </row>
    <row r="22" spans="1:18" x14ac:dyDescent="0.2">
      <c r="A22" s="49">
        <f>IF(BewohnerIn!A22&lt;&gt;"",BewohnerIn!A22,"")</f>
        <v>44252</v>
      </c>
      <c r="C22" s="134" t="str">
        <f>IF(BewohnerIn!C22&lt;&gt;"",BewohnerIn!C22,"")</f>
        <v>***</v>
      </c>
      <c r="F22" s="133" t="str">
        <f>IF(BewohnerIn!F22&lt;&gt;"",BewohnerIn!F22,"")</f>
        <v/>
      </c>
      <c r="I22" s="133" t="str">
        <f>IF(BewohnerIn!I22&lt;&gt;"",BewohnerIn!I22,"")</f>
        <v/>
      </c>
      <c r="J22" s="5"/>
      <c r="K22" s="2"/>
      <c r="L22" s="14"/>
      <c r="M22" s="3"/>
      <c r="N22" s="3"/>
      <c r="O22" s="21"/>
      <c r="P22" s="21"/>
      <c r="Q22" s="21"/>
      <c r="R22" s="21"/>
    </row>
    <row r="23" spans="1:18" x14ac:dyDescent="0.2">
      <c r="A23" s="1" t="str">
        <f>IF(BewohnerIn!A23&lt;&gt;"",BewohnerIn!A23,"")</f>
        <v/>
      </c>
      <c r="C23" s="138" t="str">
        <f>IF(BewohnerIn!C23&lt;&gt;"",BewohnerIn!C23,"")</f>
        <v>Kalbsbratwurst</v>
      </c>
      <c r="F23" s="148" t="str">
        <f>IF(BewohnerIn!F23&lt;&gt;"",BewohnerIn!F23,"")</f>
        <v>Walliser Röschti</v>
      </c>
      <c r="G23" s="7"/>
      <c r="I23" s="137" t="str">
        <f>IF(BewohnerIn!I23&lt;&gt;"",BewohnerIn!I23,"")</f>
        <v/>
      </c>
      <c r="J23" s="2"/>
      <c r="K23" s="2"/>
      <c r="L23" s="3"/>
      <c r="M23" s="3"/>
      <c r="N23" s="3"/>
      <c r="O23" s="21"/>
      <c r="P23" s="21"/>
      <c r="Q23" s="21"/>
      <c r="R23" s="21"/>
    </row>
    <row r="24" spans="1:18" x14ac:dyDescent="0.2">
      <c r="A24" s="1" t="str">
        <f>IF(BewohnerIn!A24&lt;&gt;"",BewohnerIn!A24,"")</f>
        <v/>
      </c>
      <c r="C24" s="140" t="str">
        <f>IF(BewohnerIn!C24&lt;&gt;"",BewohnerIn!C24,"")</f>
        <v>Zwiebelsauce</v>
      </c>
      <c r="D24" s="12"/>
      <c r="F24" s="148" t="str">
        <f>IF(BewohnerIn!F24&lt;&gt;"",BewohnerIn!F24,"")</f>
        <v>Schwarzwurzeln</v>
      </c>
      <c r="G24" s="7"/>
      <c r="I24" s="146" t="str">
        <f>IF(BewohnerIn!I24&lt;&gt;"",BewohnerIn!I24,"")</f>
        <v>Himbeertraum</v>
      </c>
      <c r="J24" s="2"/>
      <c r="K24" s="2"/>
      <c r="L24" s="3"/>
      <c r="M24" s="3"/>
      <c r="N24" s="3"/>
      <c r="O24" s="23"/>
      <c r="P24" s="21"/>
      <c r="Q24" s="21"/>
      <c r="R24" s="21"/>
    </row>
    <row r="25" spans="1:18" x14ac:dyDescent="0.2">
      <c r="A25" s="1" t="str">
        <f>IF(BewohnerIn!A25&lt;&gt;"",BewohnerIn!A25,"")</f>
        <v/>
      </c>
      <c r="C25" s="140" t="str">
        <f>IF(BewohnerIn!C25&lt;&gt;"",BewohnerIn!C25,"")</f>
        <v>Rösti</v>
      </c>
      <c r="F25" s="134" t="str">
        <f>IF(BewohnerIn!F25&lt;&gt;"",BewohnerIn!F25,"")</f>
        <v/>
      </c>
      <c r="I25" s="137" t="str">
        <f>IF(BewohnerIn!I25&lt;&gt;"",BewohnerIn!I25,"")</f>
        <v/>
      </c>
      <c r="J25" s="2"/>
      <c r="K25" s="2"/>
      <c r="L25" s="2"/>
      <c r="M25" s="2"/>
      <c r="N25" s="2"/>
      <c r="O25" s="30"/>
      <c r="P25" s="2"/>
      <c r="Q25" s="2"/>
      <c r="R25" s="2"/>
    </row>
    <row r="26" spans="1:18" x14ac:dyDescent="0.2">
      <c r="A26" s="4" t="str">
        <f>IF(BewohnerIn!A26&lt;&gt;"",BewohnerIn!A26,"")</f>
        <v/>
      </c>
      <c r="B26" s="4"/>
      <c r="C26" s="141" t="str">
        <f>IF(BewohnerIn!C26&lt;&gt;"",BewohnerIn!C26,"")</f>
        <v>Schwarzwurzeln mit Kräutern</v>
      </c>
      <c r="D26" s="4"/>
      <c r="E26" s="4"/>
      <c r="F26" s="142" t="str">
        <f>IF(BewohnerIn!F26&lt;&gt;"",BewohnerIn!F26,"")</f>
        <v/>
      </c>
      <c r="G26" s="4"/>
      <c r="H26" s="4"/>
      <c r="I26" s="143" t="str">
        <f>IF(BewohnerIn!I26&lt;&gt;"",BewohnerIn!I26,"")</f>
        <v/>
      </c>
      <c r="J26" s="3"/>
      <c r="K26" s="2"/>
      <c r="L26" s="3"/>
      <c r="M26" s="3"/>
      <c r="N26" s="3"/>
      <c r="O26" s="21"/>
      <c r="P26" s="21"/>
      <c r="Q26" s="21"/>
      <c r="R26" s="21"/>
    </row>
    <row r="27" spans="1:18" x14ac:dyDescent="0.2">
      <c r="A27" s="3" t="str">
        <f>IF(BewohnerIn!A27&lt;&gt;"",BewohnerIn!A27,"")</f>
        <v>Freitag</v>
      </c>
      <c r="C27" s="151" t="str">
        <f>IF(BewohnerIn!C27&lt;&gt;"",BewohnerIn!C27,"")</f>
        <v>Gemüse-Cremesuppe</v>
      </c>
      <c r="F27" s="133" t="str">
        <f>IF(BewohnerIn!F27&lt;&gt;"",BewohnerIn!F27,"")</f>
        <v/>
      </c>
      <c r="I27" s="133" t="str">
        <f>IF(BewohnerIn!I27&lt;&gt;"",BewohnerIn!I27,"")</f>
        <v/>
      </c>
      <c r="J27" s="17"/>
      <c r="K27" s="2"/>
      <c r="L27" s="14"/>
      <c r="M27" s="3"/>
      <c r="N27" s="3"/>
      <c r="O27" s="21"/>
      <c r="P27" s="21"/>
      <c r="Q27" s="21"/>
      <c r="R27" s="21"/>
    </row>
    <row r="28" spans="1:18" x14ac:dyDescent="0.2">
      <c r="A28" s="49">
        <f>IF(BewohnerIn!A28&lt;&gt;"",BewohnerIn!A28,"")</f>
        <v>44253</v>
      </c>
      <c r="C28" s="134" t="str">
        <f>IF(BewohnerIn!C28&lt;&gt;"",BewohnerIn!C28,"")</f>
        <v>***</v>
      </c>
      <c r="F28" s="133" t="str">
        <f>IF(BewohnerIn!F28&lt;&gt;"",BewohnerIn!F28,"")</f>
        <v/>
      </c>
      <c r="I28" s="133" t="str">
        <f>IF(BewohnerIn!I28&lt;&gt;"",BewohnerIn!I28,"")</f>
        <v/>
      </c>
      <c r="J28" s="5"/>
      <c r="K28" s="2"/>
      <c r="L28" s="14"/>
      <c r="M28" s="3"/>
      <c r="N28" s="3"/>
      <c r="O28" s="21"/>
      <c r="P28" s="21"/>
      <c r="Q28" s="21"/>
      <c r="R28" s="21"/>
    </row>
    <row r="29" spans="1:18" x14ac:dyDescent="0.2">
      <c r="A29" s="1" t="str">
        <f>IF(BewohnerIn!A29&lt;&gt;"",BewohnerIn!A29,"")</f>
        <v/>
      </c>
      <c r="C29" s="152" t="str">
        <f>IF(BewohnerIn!C29&lt;&gt;"",BewohnerIn!C29,"")</f>
        <v>Dorsch im Eimantel</v>
      </c>
      <c r="F29" s="136" t="str">
        <f>IF(BewohnerIn!F29&lt;&gt;"",BewohnerIn!F29,"")</f>
        <v>Kartoffel-Gemüseauflauf</v>
      </c>
      <c r="I29" s="137" t="str">
        <f>IF(BewohnerIn!I29&lt;&gt;"",BewohnerIn!I29,"")</f>
        <v/>
      </c>
      <c r="J29" s="2"/>
      <c r="K29" s="2"/>
      <c r="L29" s="3"/>
      <c r="M29" s="3"/>
      <c r="N29" s="3"/>
      <c r="O29" s="21"/>
      <c r="P29" s="21"/>
      <c r="Q29" s="21"/>
      <c r="R29" s="21"/>
    </row>
    <row r="30" spans="1:18" x14ac:dyDescent="0.2">
      <c r="A30" s="2" t="str">
        <f>IF(BewohnerIn!A30&lt;&gt;"",BewohnerIn!A30,"")</f>
        <v/>
      </c>
      <c r="C30" s="152" t="str">
        <f>IF(BewohnerIn!C30&lt;&gt;"",BewohnerIn!C30,"")</f>
        <v>Dill-Mayonnaise</v>
      </c>
      <c r="D30" s="12"/>
      <c r="F30" s="140" t="str">
        <f>IF(BewohnerIn!F30&lt;&gt;"",BewohnerIn!F30,"")</f>
        <v/>
      </c>
      <c r="I30" s="135" t="str">
        <f>IF(BewohnerIn!I30&lt;&gt;"",BewohnerIn!I30,"")</f>
        <v>Apfelstrudel mit</v>
      </c>
      <c r="J30" s="2"/>
      <c r="K30" s="2"/>
      <c r="L30" s="3"/>
      <c r="M30" s="3"/>
      <c r="N30" s="3"/>
      <c r="O30" s="23"/>
      <c r="P30" s="21"/>
      <c r="Q30" s="21"/>
      <c r="R30" s="21"/>
    </row>
    <row r="31" spans="1:18" x14ac:dyDescent="0.2">
      <c r="A31" s="2" t="str">
        <f>IF(BewohnerIn!A31&lt;&gt;"",BewohnerIn!A31,"")</f>
        <v/>
      </c>
      <c r="C31" s="140" t="str">
        <f>IF(BewohnerIn!C31&lt;&gt;"",BewohnerIn!C31,"")</f>
        <v>Bouillonkartoffeln</v>
      </c>
      <c r="F31" s="140" t="str">
        <f>IF(BewohnerIn!F31&lt;&gt;"",BewohnerIn!F31,"")</f>
        <v/>
      </c>
      <c r="I31" s="153" t="str">
        <f>IF(BewohnerIn!I31&lt;&gt;"",BewohnerIn!I31,"")</f>
        <v>Vanillesauce</v>
      </c>
      <c r="J31" s="2"/>
      <c r="K31" s="2"/>
      <c r="L31" s="2"/>
      <c r="M31" s="2"/>
      <c r="N31" s="2"/>
      <c r="O31" s="30"/>
      <c r="P31" s="2"/>
      <c r="Q31" s="2"/>
      <c r="R31" s="2"/>
    </row>
    <row r="32" spans="1:18" x14ac:dyDescent="0.2">
      <c r="A32" s="4" t="str">
        <f>IF(BewohnerIn!A32&lt;&gt;"",BewohnerIn!A32,"")</f>
        <v/>
      </c>
      <c r="B32" s="4"/>
      <c r="C32" s="141" t="str">
        <f>IF(BewohnerIn!C32&lt;&gt;"",BewohnerIn!C32,"")</f>
        <v>Krautstiel mit Peperoni</v>
      </c>
      <c r="D32" s="4"/>
      <c r="E32" s="4"/>
      <c r="F32" s="141" t="str">
        <f>IF(BewohnerIn!F32&lt;&gt;"",BewohnerIn!F32,"")</f>
        <v/>
      </c>
      <c r="G32" s="4"/>
      <c r="H32" s="4"/>
      <c r="I32" s="143" t="str">
        <f>IF(BewohnerIn!I32&lt;&gt;"",BewohnerIn!I32,"")</f>
        <v/>
      </c>
      <c r="J32" s="3"/>
      <c r="K32" s="2"/>
      <c r="L32" s="3"/>
      <c r="M32" s="3"/>
      <c r="N32" s="3"/>
      <c r="O32" s="21"/>
      <c r="P32" s="21"/>
      <c r="Q32" s="21"/>
      <c r="R32" s="21"/>
    </row>
    <row r="33" spans="1:18" x14ac:dyDescent="0.2">
      <c r="A33" s="3" t="str">
        <f>IF(BewohnerIn!A33&lt;&gt;"",BewohnerIn!A33,"")</f>
        <v>Samstag</v>
      </c>
      <c r="C33" s="144" t="str">
        <f>IF(BewohnerIn!C33&lt;&gt;"",BewohnerIn!C33,"")</f>
        <v>Erbsen-Cremesuppe</v>
      </c>
      <c r="F33" s="133" t="str">
        <f>IF(BewohnerIn!F33&lt;&gt;"",BewohnerIn!F33,"")</f>
        <v/>
      </c>
      <c r="I33" s="133" t="str">
        <f>IF(BewohnerIn!I33&lt;&gt;"",BewohnerIn!I33,"")</f>
        <v/>
      </c>
      <c r="J33" s="17"/>
      <c r="K33" s="2"/>
      <c r="L33" s="14"/>
      <c r="M33" s="3"/>
      <c r="N33" s="3"/>
      <c r="O33" s="21"/>
      <c r="P33" s="21"/>
      <c r="Q33" s="21"/>
      <c r="R33" s="21"/>
    </row>
    <row r="34" spans="1:18" x14ac:dyDescent="0.2">
      <c r="A34" s="49">
        <f>IF(BewohnerIn!A34&lt;&gt;"",BewohnerIn!A34,"")</f>
        <v>44254</v>
      </c>
      <c r="C34" s="134" t="str">
        <f>IF(BewohnerIn!C34&lt;&gt;"",BewohnerIn!C34,"")</f>
        <v>***</v>
      </c>
      <c r="F34" s="133" t="str">
        <f>IF(BewohnerIn!F34&lt;&gt;"",BewohnerIn!F34,"")</f>
        <v/>
      </c>
      <c r="I34" s="133" t="str">
        <f>IF(BewohnerIn!I34&lt;&gt;"",BewohnerIn!I34,"")</f>
        <v/>
      </c>
      <c r="J34" s="5"/>
      <c r="K34" s="2"/>
      <c r="L34" s="14"/>
      <c r="M34" s="3"/>
      <c r="N34" s="3"/>
      <c r="O34" s="21"/>
      <c r="P34" s="21"/>
      <c r="Q34" s="21"/>
      <c r="R34" s="21"/>
    </row>
    <row r="35" spans="1:18" x14ac:dyDescent="0.2">
      <c r="A35" s="1" t="str">
        <f>IF(BewohnerIn!A35&lt;&gt;"",BewohnerIn!A35,"")</f>
        <v/>
      </c>
      <c r="C35" s="138" t="str">
        <f>IF(BewohnerIn!C35&lt;&gt;"",BewohnerIn!C35,"")</f>
        <v xml:space="preserve">Cevapcici </v>
      </c>
      <c r="F35" s="136" t="str">
        <f>IF(BewohnerIn!F35&lt;&gt;"",BewohnerIn!F35,"")</f>
        <v xml:space="preserve">Cremige Polenta </v>
      </c>
      <c r="I35" s="137" t="str">
        <f>IF(BewohnerIn!I35&lt;&gt;"",BewohnerIn!I35,"")</f>
        <v/>
      </c>
      <c r="J35" s="2"/>
      <c r="K35" s="2"/>
      <c r="L35" s="3"/>
      <c r="M35" s="3"/>
      <c r="N35" s="3"/>
      <c r="O35" s="21"/>
      <c r="P35" s="21"/>
      <c r="Q35" s="21"/>
      <c r="R35" s="21"/>
    </row>
    <row r="36" spans="1:18" x14ac:dyDescent="0.2">
      <c r="A36" s="18" t="str">
        <f>IF(BewohnerIn!A36&lt;&gt;"",BewohnerIn!A36,"")</f>
        <v/>
      </c>
      <c r="C36" s="135" t="str">
        <f>IF(BewohnerIn!C36&lt;&gt;"",BewohnerIn!C36,"")</f>
        <v>Pfefferrahmsauce</v>
      </c>
      <c r="D36" s="12"/>
      <c r="F36" s="136" t="str">
        <f>IF(BewohnerIn!F36&lt;&gt;"",BewohnerIn!F36,"")</f>
        <v>Gemüseeinlage</v>
      </c>
      <c r="I36" s="135" t="str">
        <f>IF(BewohnerIn!I36&lt;&gt;"",BewohnerIn!I36,"")</f>
        <v>Clementinensalat</v>
      </c>
      <c r="J36" s="2"/>
      <c r="K36" s="2"/>
      <c r="L36" s="3"/>
      <c r="M36" s="3"/>
      <c r="N36" s="3"/>
      <c r="O36" s="23"/>
      <c r="P36" s="21"/>
      <c r="Q36" s="21"/>
      <c r="R36" s="21"/>
    </row>
    <row r="37" spans="1:18" x14ac:dyDescent="0.2">
      <c r="A37" s="2" t="str">
        <f>IF(BewohnerIn!A37&lt;&gt;"",BewohnerIn!A37,"")</f>
        <v/>
      </c>
      <c r="C37" s="140" t="str">
        <f>IF(BewohnerIn!C37&lt;&gt;"",BewohnerIn!C37,"")</f>
        <v>Polenta</v>
      </c>
      <c r="F37" s="158" t="str">
        <f>IF(BewohnerIn!F37&lt;&gt;"",BewohnerIn!F37,"")</f>
        <v/>
      </c>
      <c r="I37" s="137" t="str">
        <f>IF(BewohnerIn!I37&lt;&gt;"",BewohnerIn!I37,"")</f>
        <v/>
      </c>
      <c r="J37" s="2"/>
      <c r="K37" s="2"/>
      <c r="L37" s="2"/>
      <c r="M37" s="2"/>
      <c r="N37" s="2"/>
      <c r="O37" s="30"/>
      <c r="P37" s="2"/>
      <c r="Q37" s="2"/>
      <c r="R37" s="2"/>
    </row>
    <row r="38" spans="1:18" x14ac:dyDescent="0.2">
      <c r="A38" s="13" t="s">
        <v>35</v>
      </c>
      <c r="B38" s="4"/>
      <c r="C38" s="141" t="str">
        <f>IF(BewohnerIn!C38&lt;&gt;"",BewohnerIn!C38,"")</f>
        <v>Bunte Rübli</v>
      </c>
      <c r="D38" s="4"/>
      <c r="E38" s="4"/>
      <c r="F38" s="142" t="str">
        <f>IF(BewohnerIn!F38&lt;&gt;"",BewohnerIn!F38,"")</f>
        <v/>
      </c>
      <c r="G38" s="4"/>
      <c r="H38" s="4"/>
      <c r="I38" s="143" t="str">
        <f>IF(BewohnerIn!I38&lt;&gt;"",BewohnerIn!I38,"")</f>
        <v/>
      </c>
      <c r="J38" s="3"/>
      <c r="K38" s="2"/>
      <c r="L38" s="3"/>
      <c r="M38" s="3"/>
      <c r="N38" s="3"/>
      <c r="O38" s="21"/>
      <c r="P38" s="21"/>
      <c r="Q38" s="21"/>
      <c r="R38" s="21"/>
    </row>
    <row r="39" spans="1:18" x14ac:dyDescent="0.2">
      <c r="A39" s="3" t="str">
        <f>IF(BewohnerIn!A39&lt;&gt;"",BewohnerIn!A39,"")</f>
        <v>Sonntag</v>
      </c>
      <c r="C39" s="147" t="str">
        <f>IF(BewohnerIn!C39&lt;&gt;"",BewohnerIn!C39,"")</f>
        <v>Fenchelsuppe</v>
      </c>
      <c r="F39" s="133"/>
      <c r="G39" s="7"/>
      <c r="I39" s="133" t="str">
        <f>IF(BewohnerIn!I39&lt;&gt;"",BewohnerIn!I39,"")</f>
        <v/>
      </c>
      <c r="J39" s="17"/>
      <c r="K39" s="2"/>
      <c r="L39" s="14"/>
      <c r="M39" s="3"/>
      <c r="N39" s="3"/>
      <c r="O39" s="21"/>
      <c r="P39" s="21"/>
      <c r="Q39" s="21"/>
      <c r="R39" s="21"/>
    </row>
    <row r="40" spans="1:18" x14ac:dyDescent="0.2">
      <c r="A40" s="49">
        <f>IF(BewohnerIn!A40&lt;&gt;"",BewohnerIn!A40,"")</f>
        <v>44255</v>
      </c>
      <c r="C40" s="134" t="str">
        <f>IF(BewohnerIn!C40&lt;&gt;"",BewohnerIn!C40,"")</f>
        <v>***</v>
      </c>
      <c r="F40" s="133"/>
      <c r="I40" s="133" t="str">
        <f>IF(BewohnerIn!I40&lt;&gt;"",BewohnerIn!I40,"")</f>
        <v/>
      </c>
      <c r="J40" s="5"/>
      <c r="K40" s="2"/>
      <c r="L40" s="14"/>
      <c r="M40" s="3"/>
      <c r="N40" s="3"/>
      <c r="O40" s="21"/>
      <c r="P40" s="21"/>
      <c r="Q40" s="21"/>
      <c r="R40" s="21"/>
    </row>
    <row r="41" spans="1:18" x14ac:dyDescent="0.2">
      <c r="A41" s="1" t="str">
        <f>IF(BewohnerIn!A41&lt;&gt;"",BewohnerIn!A41,"")</f>
        <v/>
      </c>
      <c r="C41" s="154" t="str">
        <f>IF(BewohnerIn!C41&lt;&gt;"",BewohnerIn!C41,"")</f>
        <v>Piccata Milanese</v>
      </c>
      <c r="D41" s="22"/>
      <c r="F41" s="135"/>
      <c r="G41" s="39"/>
      <c r="I41" s="137" t="str">
        <f>IF(BewohnerIn!I41&lt;&gt;"",BewohnerIn!I41,"")</f>
        <v/>
      </c>
      <c r="J41" s="2"/>
      <c r="K41" s="2"/>
      <c r="L41" s="3"/>
      <c r="M41" s="3"/>
      <c r="N41" s="3"/>
      <c r="O41" s="21"/>
      <c r="P41" s="21"/>
      <c r="Q41" s="21"/>
      <c r="R41" s="21"/>
    </row>
    <row r="42" spans="1:18" x14ac:dyDescent="0.2">
      <c r="A42" s="2" t="str">
        <f>IF(BewohnerIn!A42&lt;&gt;"",BewohnerIn!A42,"")</f>
        <v/>
      </c>
      <c r="C42" s="138" t="str">
        <f>IF(BewohnerIn!C42&lt;&gt;"",BewohnerIn!C42,"")</f>
        <v>Tomatensauce</v>
      </c>
      <c r="D42" s="12"/>
      <c r="F42" s="135"/>
      <c r="G42" s="39"/>
      <c r="I42" s="135" t="str">
        <f>IF(BewohnerIn!I42&lt;&gt;"",BewohnerIn!I42,"")</f>
        <v xml:space="preserve">Moccacreme mit </v>
      </c>
      <c r="J42" s="2"/>
      <c r="K42" s="2"/>
      <c r="L42" s="3"/>
      <c r="M42" s="3"/>
      <c r="N42" s="3"/>
      <c r="O42" s="23"/>
      <c r="P42" s="21"/>
      <c r="Q42" s="21"/>
      <c r="R42" s="21"/>
    </row>
    <row r="43" spans="1:18" x14ac:dyDescent="0.2">
      <c r="A43" s="2" t="str">
        <f>IF(BewohnerIn!A43&lt;&gt;"",BewohnerIn!A43,"")</f>
        <v/>
      </c>
      <c r="C43" s="155" t="str">
        <f>IF(BewohnerIn!C43&lt;&gt;"",BewohnerIn!C43,"")</f>
        <v xml:space="preserve">Spaghetti </v>
      </c>
      <c r="F43" s="134"/>
      <c r="I43" s="135" t="str">
        <f>IF(BewohnerIn!I43&lt;&gt;"",BewohnerIn!I43,"")</f>
        <v xml:space="preserve">flambierten </v>
      </c>
      <c r="J43" s="2"/>
      <c r="K43" s="2"/>
      <c r="L43" s="2"/>
      <c r="M43" s="2"/>
      <c r="N43" s="2"/>
      <c r="O43" s="30"/>
      <c r="P43" s="2"/>
      <c r="Q43" s="2"/>
      <c r="R43" s="2"/>
    </row>
    <row r="44" spans="1:18" x14ac:dyDescent="0.2">
      <c r="A44" s="4" t="str">
        <f>IF(BewohnerIn!A44&lt;&gt;"",BewohnerIn!A44,"")</f>
        <v/>
      </c>
      <c r="B44" s="4"/>
      <c r="C44" s="156" t="str">
        <f>IF(BewohnerIn!C44&lt;&gt;"",BewohnerIn!C44,"")</f>
        <v>Romanesco</v>
      </c>
      <c r="D44" s="4"/>
      <c r="E44" s="4"/>
      <c r="F44" s="142"/>
      <c r="G44" s="4"/>
      <c r="H44" s="4"/>
      <c r="I44" s="157" t="str">
        <f>IF(BewohnerIn!I44&lt;&gt;"",BewohnerIn!I44,"")</f>
        <v>Marshmallows</v>
      </c>
      <c r="J44" s="2"/>
      <c r="K44" s="2"/>
      <c r="L44" s="2"/>
      <c r="M44" s="2"/>
      <c r="N44" s="2"/>
      <c r="O44" s="2"/>
      <c r="P44" s="2"/>
      <c r="Q44" s="2"/>
      <c r="R44" s="2"/>
    </row>
    <row r="45" spans="1:18" x14ac:dyDescent="0.2">
      <c r="J45" s="2"/>
      <c r="K45" s="2"/>
      <c r="L45" s="2"/>
      <c r="M45" s="2"/>
      <c r="N45" s="2"/>
      <c r="O45" s="2"/>
      <c r="P45" s="2"/>
      <c r="Q45" s="2"/>
      <c r="R45" s="2"/>
    </row>
    <row r="46" spans="1:18" ht="15" x14ac:dyDescent="0.2">
      <c r="A46" s="48" t="s">
        <v>98</v>
      </c>
      <c r="B46" s="46"/>
      <c r="C46" s="46"/>
      <c r="D46" s="46"/>
      <c r="E46" s="46"/>
      <c r="F46" s="46"/>
      <c r="G46" s="46"/>
      <c r="H46" s="46"/>
      <c r="I46" s="46"/>
      <c r="J46" s="31"/>
      <c r="K46" s="32"/>
      <c r="L46" s="32"/>
      <c r="M46" s="32"/>
      <c r="N46" s="32"/>
      <c r="O46" s="32"/>
      <c r="P46" s="32"/>
      <c r="Q46" s="32"/>
      <c r="R46" s="32"/>
    </row>
    <row r="47" spans="1:18" x14ac:dyDescent="0.2">
      <c r="A47" s="48" t="s">
        <v>99</v>
      </c>
      <c r="J47" s="14"/>
      <c r="K47" s="2"/>
      <c r="L47" s="2"/>
      <c r="M47" s="2"/>
      <c r="N47" s="2"/>
      <c r="O47" s="2"/>
      <c r="P47" s="2"/>
      <c r="Q47" s="2"/>
      <c r="R47" s="2"/>
    </row>
    <row r="48" spans="1:18" x14ac:dyDescent="0.2">
      <c r="A48" s="47" t="s">
        <v>96</v>
      </c>
      <c r="J48" s="2"/>
      <c r="K48" s="2"/>
      <c r="L48" s="2"/>
      <c r="M48" s="2"/>
      <c r="N48" s="2"/>
      <c r="O48" s="2"/>
      <c r="P48" s="2"/>
      <c r="Q48" s="2"/>
      <c r="R48" s="2"/>
    </row>
    <row r="50" spans="1:13" x14ac:dyDescent="0.2">
      <c r="J50" s="6"/>
      <c r="M50" s="6"/>
    </row>
    <row r="51" spans="1:13" ht="44.25" x14ac:dyDescent="0.2">
      <c r="A51" s="42"/>
      <c r="B51" s="42"/>
      <c r="C51" s="43"/>
      <c r="D51" s="42"/>
      <c r="E51" s="42"/>
      <c r="F51" s="42"/>
    </row>
    <row r="52" spans="1:13" ht="18" x14ac:dyDescent="0.2">
      <c r="A52" s="42"/>
      <c r="B52" s="42"/>
      <c r="C52" s="44" t="s">
        <v>104</v>
      </c>
      <c r="D52" s="42"/>
      <c r="E52" s="42"/>
      <c r="F52" s="42"/>
    </row>
    <row r="53" spans="1:13" ht="15" x14ac:dyDescent="0.2">
      <c r="A53" s="42"/>
      <c r="B53" s="42"/>
      <c r="C53" s="45" t="s">
        <v>105</v>
      </c>
      <c r="D53" s="42"/>
      <c r="E53" s="42"/>
      <c r="F53" s="42"/>
    </row>
    <row r="54" spans="1:13" ht="15" x14ac:dyDescent="0.2">
      <c r="A54" s="42"/>
      <c r="B54" s="42"/>
      <c r="C54" s="45" t="s">
        <v>106</v>
      </c>
      <c r="D54" s="42"/>
      <c r="E54" s="42"/>
      <c r="F54" s="42"/>
    </row>
    <row r="55" spans="1:13" ht="15" x14ac:dyDescent="0.2">
      <c r="A55" s="42"/>
      <c r="B55" s="42"/>
      <c r="C55" s="45" t="s">
        <v>107</v>
      </c>
      <c r="D55" s="42"/>
      <c r="E55" s="42"/>
      <c r="F55" s="42"/>
    </row>
    <row r="56" spans="1:13" ht="15" x14ac:dyDescent="0.2">
      <c r="A56" s="42"/>
      <c r="B56" s="42"/>
      <c r="C56" s="45" t="s">
        <v>108</v>
      </c>
      <c r="D56" s="42"/>
      <c r="E56" s="42"/>
      <c r="F56" s="42"/>
    </row>
    <row r="57" spans="1:13" ht="15" x14ac:dyDescent="0.2">
      <c r="A57" s="42"/>
      <c r="B57" s="42"/>
      <c r="C57" s="45" t="s">
        <v>109</v>
      </c>
      <c r="D57" s="42"/>
      <c r="E57" s="42"/>
      <c r="F57" s="42"/>
    </row>
    <row r="58" spans="1:13" ht="15" x14ac:dyDescent="0.2">
      <c r="A58" s="42"/>
      <c r="B58" s="42"/>
      <c r="C58" s="45" t="s">
        <v>110</v>
      </c>
      <c r="D58" s="42"/>
      <c r="E58" s="42"/>
      <c r="F58" s="42"/>
    </row>
  </sheetData>
  <pageMargins left="0.70866141732283472" right="0.70866141732283472" top="1.3779527559055118" bottom="0.78740157480314965" header="0.39370078740157483" footer="0.51181102362204722"/>
  <pageSetup paperSize="9" orientation="portrait" r:id="rId1"/>
  <headerFooter>
    <oddHeader>&amp;L   &amp;G&amp;C&amp;"Frutiger 45 Light,Fett"&amp;24Speiseauswahl  ROSIS GARTEN         22.02.2021 Bis 28.02.2021</oddHeader>
  </headerFooter>
  <drawing r:id="rId2"/>
  <legacyDrawingHF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4"/>
  <dimension ref="A1:T58"/>
  <sheetViews>
    <sheetView tabSelected="1" view="pageLayout" zoomScaleNormal="100" workbookViewId="0">
      <selection activeCell="F8" sqref="F8"/>
    </sheetView>
  </sheetViews>
  <sheetFormatPr baseColWidth="10" defaultColWidth="9.140625" defaultRowHeight="14.25" x14ac:dyDescent="0.2"/>
  <cols>
    <col min="1" max="1" width="9.140625" style="1"/>
    <col min="2" max="2" width="6.7109375" style="1" customWidth="1"/>
    <col min="3" max="3" width="11.28515625" style="137" customWidth="1"/>
    <col min="4" max="4" width="9.140625" style="1"/>
    <col min="5" max="5" width="6" style="1" customWidth="1"/>
    <col min="6" max="8" width="9.140625" style="1"/>
    <col min="9" max="9" width="16.28515625" style="1" customWidth="1"/>
    <col min="10" max="14" width="9.140625" style="1"/>
    <col min="15" max="15" width="11.7109375" style="1" customWidth="1"/>
    <col min="16" max="16384" width="9.140625" style="1"/>
  </cols>
  <sheetData>
    <row r="1" spans="1:20" ht="27" x14ac:dyDescent="0.35">
      <c r="E1" s="10" t="s">
        <v>12</v>
      </c>
      <c r="J1" s="2"/>
      <c r="K1" s="2"/>
      <c r="L1" s="29"/>
      <c r="M1" s="29"/>
      <c r="N1" s="29"/>
      <c r="O1" s="29"/>
      <c r="P1" s="29"/>
      <c r="Q1" s="2"/>
      <c r="R1" s="2"/>
      <c r="S1" s="2"/>
      <c r="T1" s="2"/>
    </row>
    <row r="2" spans="1:20" x14ac:dyDescent="0.2">
      <c r="A2" s="4"/>
      <c r="B2" s="4"/>
      <c r="C2" s="184" t="s">
        <v>111</v>
      </c>
      <c r="D2" s="13"/>
      <c r="E2" s="13"/>
      <c r="F2" s="13" t="s">
        <v>112</v>
      </c>
      <c r="G2" s="13"/>
      <c r="H2" s="13"/>
      <c r="I2" s="13" t="s">
        <v>3</v>
      </c>
      <c r="J2" s="3"/>
      <c r="K2" s="2"/>
      <c r="L2" s="3"/>
      <c r="M2" s="3"/>
      <c r="N2" s="3"/>
      <c r="O2" s="21"/>
      <c r="P2" s="21"/>
      <c r="Q2" s="21"/>
      <c r="R2" s="21"/>
      <c r="S2" s="2"/>
      <c r="T2" s="2"/>
    </row>
    <row r="3" spans="1:20" x14ac:dyDescent="0.2">
      <c r="A3" s="3" t="str">
        <f>IF(BewohnerIn!A3&lt;&gt;"",BewohnerIn!A3,"")</f>
        <v>Montag</v>
      </c>
      <c r="C3" s="132"/>
      <c r="F3" s="7"/>
      <c r="I3" s="7"/>
      <c r="J3" s="33"/>
      <c r="K3" s="2"/>
      <c r="L3" s="14"/>
      <c r="M3" s="3"/>
      <c r="N3" s="3"/>
      <c r="O3" s="21"/>
      <c r="P3" s="21"/>
      <c r="Q3" s="21"/>
      <c r="R3" s="21"/>
      <c r="S3" s="2"/>
      <c r="T3" s="2"/>
    </row>
    <row r="4" spans="1:20" x14ac:dyDescent="0.2">
      <c r="A4" s="49">
        <f>IF(BewohnerIn!A4&lt;&gt;"",BewohnerIn!A4,"")</f>
        <v>44249</v>
      </c>
      <c r="C4" s="134" t="str">
        <f>IF(BewohnerIn!C5&lt;&gt;"",BewohnerIn!C5,"")</f>
        <v>Rindsgeschnetzeltes</v>
      </c>
      <c r="F4" s="115" t="str">
        <f>IF(BewohnerIn!F5&lt;&gt;"",BewohnerIn!F5,"")</f>
        <v>Cremige Teigwarenpfanne</v>
      </c>
      <c r="I4" s="7"/>
      <c r="J4" s="5"/>
      <c r="K4" s="2"/>
      <c r="L4" s="27"/>
      <c r="M4" s="3"/>
      <c r="N4" s="3"/>
      <c r="O4" s="21"/>
      <c r="P4" s="21"/>
      <c r="Q4" s="21"/>
      <c r="R4" s="21"/>
      <c r="S4" s="2"/>
      <c r="T4" s="2"/>
    </row>
    <row r="5" spans="1:20" x14ac:dyDescent="0.2">
      <c r="A5" s="1" t="str">
        <f>IF(BewohnerIn!A5&lt;&gt;"",BewohnerIn!A5,"")</f>
        <v/>
      </c>
      <c r="C5" s="135" t="str">
        <f>IF(BewohnerIn!C6&lt;&gt;"",BewohnerIn!C6,"")</f>
        <v>Paprikasauce</v>
      </c>
      <c r="F5" s="40" t="str">
        <f>IF(BewohnerIn!F6&lt;&gt;"",BewohnerIn!F6,"")</f>
        <v>Parmesan</v>
      </c>
      <c r="I5" s="53" t="str">
        <f>BewohnerIn!C3</f>
        <v>Bouillon mit Fideli</v>
      </c>
      <c r="J5" s="28"/>
      <c r="K5" s="2"/>
      <c r="L5" s="27"/>
      <c r="M5" s="3"/>
      <c r="N5" s="3"/>
      <c r="O5" s="21"/>
      <c r="P5" s="21"/>
      <c r="Q5" s="21"/>
      <c r="R5" s="21"/>
      <c r="S5" s="2"/>
      <c r="T5" s="2"/>
    </row>
    <row r="6" spans="1:20" x14ac:dyDescent="0.2">
      <c r="A6" s="2" t="str">
        <f>IF(BewohnerIn!A6&lt;&gt;"",BewohnerIn!A6,"")</f>
        <v/>
      </c>
      <c r="C6" s="185" t="str">
        <f>IF(BewohnerIn!C7&lt;&gt;"",BewohnerIn!C7,"")</f>
        <v>Spiralenteigwaren</v>
      </c>
      <c r="D6" s="12"/>
      <c r="F6" s="40" t="str">
        <f>IF(BewohnerIn!F7&lt;&gt;"",BewohnerIn!F7,"")</f>
        <v/>
      </c>
      <c r="I6" s="53" t="s">
        <v>113</v>
      </c>
      <c r="J6" s="2"/>
      <c r="K6" s="2"/>
      <c r="L6" s="3"/>
      <c r="M6" s="3"/>
      <c r="N6" s="3"/>
      <c r="O6" s="23"/>
      <c r="P6" s="21"/>
      <c r="Q6" s="21"/>
      <c r="R6" s="21"/>
      <c r="S6" s="2"/>
      <c r="T6" s="2"/>
    </row>
    <row r="7" spans="1:20" x14ac:dyDescent="0.2">
      <c r="A7" s="2" t="str">
        <f>IF(BewohnerIn!A7&lt;&gt;"",BewohnerIn!A7,"")</f>
        <v/>
      </c>
      <c r="C7" s="185" t="str">
        <f>IF(BewohnerIn!C8&lt;&gt;"",BewohnerIn!C8,"")</f>
        <v>Broccoli</v>
      </c>
      <c r="F7" s="34" t="str">
        <f>IF(BewohnerIn!F8&lt;&gt;"",BewohnerIn!F8,"")</f>
        <v/>
      </c>
      <c r="J7" s="2"/>
      <c r="K7" s="2"/>
      <c r="L7" s="2"/>
      <c r="M7" s="2"/>
      <c r="N7" s="2"/>
      <c r="O7" s="30"/>
      <c r="P7" s="2"/>
      <c r="Q7" s="2"/>
      <c r="R7" s="2"/>
      <c r="S7" s="2"/>
      <c r="T7" s="2"/>
    </row>
    <row r="8" spans="1:20" x14ac:dyDescent="0.2">
      <c r="A8" s="4" t="str">
        <f>IF(BewohnerIn!A8&lt;&gt;"",BewohnerIn!A8,"")</f>
        <v/>
      </c>
      <c r="B8" s="4"/>
      <c r="C8" s="141"/>
      <c r="D8" s="4"/>
      <c r="E8" s="4"/>
      <c r="F8" s="11"/>
      <c r="G8" s="4"/>
      <c r="H8" s="4"/>
      <c r="I8" s="4"/>
      <c r="J8" s="3"/>
      <c r="K8" s="2"/>
      <c r="L8" s="3"/>
      <c r="M8" s="3"/>
      <c r="N8" s="3"/>
      <c r="O8" s="21"/>
      <c r="P8" s="21"/>
      <c r="Q8" s="21"/>
      <c r="R8" s="21"/>
    </row>
    <row r="9" spans="1:20" x14ac:dyDescent="0.2">
      <c r="A9" s="3" t="str">
        <f>IF(BewohnerIn!A9&lt;&gt;"",BewohnerIn!A9,"")</f>
        <v>Dienstag</v>
      </c>
      <c r="C9" s="144"/>
      <c r="F9" s="7"/>
      <c r="I9" s="7"/>
      <c r="J9" s="17"/>
      <c r="K9" s="2"/>
      <c r="L9" s="14"/>
      <c r="M9" s="3"/>
      <c r="N9" s="3"/>
      <c r="O9" s="21"/>
      <c r="P9" s="21"/>
      <c r="Q9" s="21"/>
      <c r="R9" s="21"/>
    </row>
    <row r="10" spans="1:20" x14ac:dyDescent="0.2">
      <c r="A10" s="49">
        <f>IF(BewohnerIn!A10&lt;&gt;"",BewohnerIn!A10,"")</f>
        <v>44250</v>
      </c>
      <c r="C10" s="134" t="str">
        <f>IF(BewohnerIn!C11&lt;&gt;"",BewohnerIn!C11,"")</f>
        <v>Schweins Saltimbocca</v>
      </c>
      <c r="F10" s="115" t="str">
        <f>IF(BewohnerIn!F11&lt;&gt;"",BewohnerIn!F11,"")</f>
        <v>Cremiger Risotto</v>
      </c>
      <c r="I10" s="182" t="str">
        <f>BewohnerIn!C9</f>
        <v>Brotsuppe mit Kümmel</v>
      </c>
      <c r="J10" s="5"/>
      <c r="K10" s="2"/>
      <c r="L10" s="14"/>
      <c r="M10" s="3"/>
      <c r="N10" s="3"/>
      <c r="O10" s="21"/>
      <c r="P10" s="21"/>
      <c r="Q10" s="21"/>
      <c r="R10" s="21"/>
    </row>
    <row r="11" spans="1:20" x14ac:dyDescent="0.2">
      <c r="A11" s="1" t="str">
        <f>IF(BewohnerIn!A11&lt;&gt;"",BewohnerIn!A11,"")</f>
        <v/>
      </c>
      <c r="C11" s="140" t="str">
        <f>IF(BewohnerIn!C12&lt;&gt;"",BewohnerIn!C12,"")</f>
        <v>Madeirasauce</v>
      </c>
      <c r="F11" s="115" t="str">
        <f>IF(BewohnerIn!F12&lt;&gt;"",BewohnerIn!F12,"")</f>
        <v>Cherrytomaten</v>
      </c>
      <c r="G11" s="7"/>
      <c r="I11" s="182"/>
      <c r="J11" s="2"/>
      <c r="K11" s="2"/>
      <c r="L11" s="3"/>
      <c r="M11" s="3"/>
      <c r="N11" s="3"/>
      <c r="O11" s="21"/>
      <c r="P11" s="21"/>
      <c r="Q11" s="21"/>
      <c r="R11" s="21"/>
    </row>
    <row r="12" spans="1:20" x14ac:dyDescent="0.2">
      <c r="A12" s="1" t="str">
        <f>IF(BewohnerIn!A12&lt;&gt;"",BewohnerIn!A12,"")</f>
        <v/>
      </c>
      <c r="C12" s="138" t="str">
        <f>IF(BewohnerIn!C13&lt;&gt;"",BewohnerIn!C13,"")</f>
        <v>Cremiger Risotto</v>
      </c>
      <c r="D12" s="12"/>
      <c r="F12" s="114" t="str">
        <f>IF(BewohnerIn!F13&lt;&gt;"",BewohnerIn!F13,"")</f>
        <v>Basilikum</v>
      </c>
      <c r="G12" s="7"/>
      <c r="I12" s="53" t="s">
        <v>114</v>
      </c>
      <c r="J12" s="2"/>
      <c r="K12" s="2"/>
      <c r="L12" s="3"/>
      <c r="M12" s="3"/>
      <c r="N12" s="3"/>
      <c r="O12" s="23"/>
      <c r="P12" s="21"/>
      <c r="Q12" s="21"/>
      <c r="R12" s="21"/>
    </row>
    <row r="13" spans="1:20" x14ac:dyDescent="0.2">
      <c r="A13" s="1" t="str">
        <f>IF(BewohnerIn!A13&lt;&gt;"",BewohnerIn!A13,"")</f>
        <v/>
      </c>
      <c r="C13" s="185" t="str">
        <f>IF(BewohnerIn!C14&lt;&gt;"",BewohnerIn!C14,"")</f>
        <v>Bohnen mit Zwiebeln</v>
      </c>
      <c r="F13" s="115" t="str">
        <f>IF(BewohnerIn!F14&lt;&gt;"",BewohnerIn!F14,"")</f>
        <v/>
      </c>
      <c r="J13" s="2"/>
      <c r="K13" s="2"/>
      <c r="L13" s="2"/>
      <c r="M13" s="2"/>
      <c r="N13" s="2"/>
      <c r="O13" s="30"/>
      <c r="P13" s="2"/>
      <c r="Q13" s="2"/>
      <c r="R13" s="2"/>
    </row>
    <row r="14" spans="1:20" x14ac:dyDescent="0.2">
      <c r="A14" s="4" t="str">
        <f>IF(BewohnerIn!A14&lt;&gt;"",BewohnerIn!A14,"")</f>
        <v/>
      </c>
      <c r="B14" s="4"/>
      <c r="C14" s="141"/>
      <c r="D14" s="4"/>
      <c r="E14" s="4"/>
      <c r="F14" s="11"/>
      <c r="G14" s="4"/>
      <c r="H14" s="4"/>
      <c r="I14" s="4"/>
      <c r="J14" s="3"/>
      <c r="K14" s="2"/>
      <c r="L14" s="3"/>
      <c r="M14" s="3"/>
      <c r="N14" s="3"/>
      <c r="O14" s="21"/>
      <c r="P14" s="21"/>
      <c r="Q14" s="21"/>
      <c r="R14" s="21"/>
    </row>
    <row r="15" spans="1:20" x14ac:dyDescent="0.2">
      <c r="A15" s="3" t="str">
        <f>IF(BewohnerIn!A15&lt;&gt;"",BewohnerIn!A15,"")</f>
        <v>Mittwoch</v>
      </c>
      <c r="C15" s="147"/>
      <c r="F15" s="7"/>
      <c r="I15" s="7"/>
      <c r="J15" s="17"/>
      <c r="K15" s="2"/>
      <c r="L15" s="14"/>
      <c r="M15" s="3"/>
      <c r="N15" s="3"/>
      <c r="O15" s="21"/>
      <c r="P15" s="21"/>
      <c r="Q15" s="21"/>
      <c r="R15" s="21"/>
    </row>
    <row r="16" spans="1:20" x14ac:dyDescent="0.2">
      <c r="A16" s="49">
        <f>IF(BewohnerIn!A16&lt;&gt;"",BewohnerIn!A16,"")</f>
        <v>44251</v>
      </c>
      <c r="C16" s="134" t="str">
        <f>IF(BewohnerIn!C17&lt;&gt;"",BewohnerIn!C17,"")</f>
        <v>Gebratene Perlhuhnbrust</v>
      </c>
      <c r="F16" s="115" t="str">
        <f>IF(BewohnerIn!F17&lt;&gt;"",BewohnerIn!F17,"")</f>
        <v>Asiatisches Bami Goreng</v>
      </c>
      <c r="I16" s="7"/>
      <c r="J16" s="5"/>
      <c r="K16" s="2"/>
      <c r="L16" s="14"/>
      <c r="M16" s="3"/>
      <c r="N16" s="3"/>
      <c r="O16" s="21"/>
      <c r="P16" s="21"/>
      <c r="Q16" s="21"/>
      <c r="R16" s="21"/>
    </row>
    <row r="17" spans="1:18" x14ac:dyDescent="0.2">
      <c r="A17" s="1" t="str">
        <f>IF(BewohnerIn!A17&lt;&gt;"",BewohnerIn!A17,"")</f>
        <v/>
      </c>
      <c r="C17" s="135" t="str">
        <f>IF(BewohnerIn!C18&lt;&gt;"",BewohnerIn!C18,"")</f>
        <v>Honig-Orangensauce</v>
      </c>
      <c r="F17" s="114" t="str">
        <f>IF(BewohnerIn!F18&lt;&gt;"",BewohnerIn!F18,"")</f>
        <v/>
      </c>
      <c r="G17" s="7"/>
      <c r="I17" s="53" t="str">
        <f>BewohnerIn!C15</f>
        <v>Currysuppe</v>
      </c>
      <c r="J17" s="2"/>
      <c r="K17" s="2"/>
      <c r="L17" s="24"/>
      <c r="M17" s="3"/>
      <c r="N17" s="3"/>
      <c r="O17" s="21"/>
      <c r="P17" s="21"/>
      <c r="Q17" s="21"/>
      <c r="R17" s="21"/>
    </row>
    <row r="18" spans="1:18" x14ac:dyDescent="0.2">
      <c r="A18" s="1" t="str">
        <f>IF(BewohnerIn!A18&lt;&gt;"",BewohnerIn!A18,"")</f>
        <v/>
      </c>
      <c r="C18" s="138" t="str">
        <f>IF(BewohnerIn!C19&lt;&gt;"",BewohnerIn!C19,"")</f>
        <v>Nudeln</v>
      </c>
      <c r="D18" s="12"/>
      <c r="F18" s="114" t="str">
        <f>IF(BewohnerIn!F19&lt;&gt;"",BewohnerIn!F19,"")</f>
        <v/>
      </c>
      <c r="G18" s="7"/>
      <c r="I18" s="53" t="s">
        <v>114</v>
      </c>
      <c r="J18" s="2"/>
      <c r="K18" s="2"/>
      <c r="L18" s="3"/>
      <c r="M18" s="3"/>
      <c r="N18" s="3"/>
      <c r="O18" s="23"/>
      <c r="P18" s="21"/>
      <c r="Q18" s="21"/>
      <c r="R18" s="21"/>
    </row>
    <row r="19" spans="1:18" x14ac:dyDescent="0.2">
      <c r="A19" s="1" t="str">
        <f>IF(BewohnerIn!A19&lt;&gt;"",BewohnerIn!A19,"")</f>
        <v/>
      </c>
      <c r="C19" s="140" t="str">
        <f>IF(BewohnerIn!C20&lt;&gt;"",BewohnerIn!C20,"")</f>
        <v>Rahmspinat</v>
      </c>
      <c r="F19" s="115" t="str">
        <f>IF(BewohnerIn!F20&lt;&gt;"",BewohnerIn!F20,"")</f>
        <v/>
      </c>
      <c r="J19" s="2"/>
      <c r="K19" s="2"/>
      <c r="L19" s="2"/>
      <c r="M19" s="2"/>
      <c r="N19" s="2"/>
      <c r="O19" s="30"/>
      <c r="P19" s="2"/>
      <c r="Q19" s="2"/>
      <c r="R19" s="2"/>
    </row>
    <row r="20" spans="1:18" x14ac:dyDescent="0.2">
      <c r="A20" s="4" t="str">
        <f>IF(BewohnerIn!A20&lt;&gt;"",BewohnerIn!A20,"")</f>
        <v/>
      </c>
      <c r="B20" s="4"/>
      <c r="C20" s="141"/>
      <c r="D20" s="4"/>
      <c r="E20" s="4"/>
      <c r="F20" s="11"/>
      <c r="G20" s="4"/>
      <c r="H20" s="4"/>
      <c r="I20" s="4"/>
      <c r="J20" s="3"/>
      <c r="K20" s="2"/>
      <c r="L20" s="3"/>
      <c r="M20" s="3"/>
      <c r="N20" s="3"/>
      <c r="O20" s="21"/>
      <c r="P20" s="21"/>
      <c r="Q20" s="21"/>
      <c r="R20" s="21"/>
    </row>
    <row r="21" spans="1:18" x14ac:dyDescent="0.2">
      <c r="A21" s="3" t="str">
        <f>IF(BewohnerIn!A21&lt;&gt;"",BewohnerIn!A21,"")</f>
        <v>Donnerstag</v>
      </c>
      <c r="C21" s="147"/>
      <c r="F21" s="7"/>
      <c r="I21" s="7"/>
      <c r="J21" s="17"/>
      <c r="K21" s="2"/>
      <c r="L21" s="14"/>
      <c r="M21" s="3"/>
      <c r="N21" s="3"/>
      <c r="O21" s="21"/>
      <c r="P21" s="21"/>
      <c r="Q21" s="21"/>
      <c r="R21" s="21"/>
    </row>
    <row r="22" spans="1:18" x14ac:dyDescent="0.2">
      <c r="A22" s="49">
        <f>IF(BewohnerIn!A22&lt;&gt;"",BewohnerIn!A22,"")</f>
        <v>44252</v>
      </c>
      <c r="C22" s="134" t="str">
        <f>IF(BewohnerIn!C23&lt;&gt;"",BewohnerIn!C23,"")</f>
        <v>Kalbsbratwurst</v>
      </c>
      <c r="F22" s="115" t="str">
        <f>IF(BewohnerIn!F23&lt;&gt;"",BewohnerIn!F23,"")</f>
        <v>Walliser Röschti</v>
      </c>
      <c r="I22" s="183" t="str">
        <f>BewohnerIn!C21</f>
        <v>Eierschwämmli-Cremesuppe</v>
      </c>
      <c r="J22" s="5"/>
      <c r="K22" s="2"/>
      <c r="L22" s="14"/>
      <c r="M22" s="3"/>
      <c r="N22" s="3"/>
      <c r="O22" s="21"/>
      <c r="P22" s="21"/>
      <c r="Q22" s="21"/>
      <c r="R22" s="21"/>
    </row>
    <row r="23" spans="1:18" x14ac:dyDescent="0.2">
      <c r="A23" s="1" t="str">
        <f>IF(BewohnerIn!A23&lt;&gt;"",BewohnerIn!A23,"")</f>
        <v/>
      </c>
      <c r="C23" s="138" t="str">
        <f>IF(BewohnerIn!C24&lt;&gt;"",BewohnerIn!C24,"")</f>
        <v>Zwiebelsauce</v>
      </c>
      <c r="F23" s="114" t="str">
        <f>IF(BewohnerIn!F24&lt;&gt;"",BewohnerIn!F24,"")</f>
        <v>Schwarzwurzeln</v>
      </c>
      <c r="G23" s="7"/>
      <c r="I23" s="183"/>
      <c r="J23" s="2"/>
      <c r="K23" s="2"/>
      <c r="L23" s="3"/>
      <c r="M23" s="3"/>
      <c r="N23" s="3"/>
      <c r="O23" s="21"/>
      <c r="P23" s="21"/>
      <c r="Q23" s="21"/>
      <c r="R23" s="21"/>
    </row>
    <row r="24" spans="1:18" x14ac:dyDescent="0.2">
      <c r="A24" s="1" t="str">
        <f>IF(BewohnerIn!A24&lt;&gt;"",BewohnerIn!A24,"")</f>
        <v/>
      </c>
      <c r="C24" s="140" t="str">
        <f>IF(BewohnerIn!C25&lt;&gt;"",BewohnerIn!C25,"")</f>
        <v>Rösti</v>
      </c>
      <c r="D24" s="12"/>
      <c r="F24" s="114" t="str">
        <f>IF(BewohnerIn!F25&lt;&gt;"",BewohnerIn!F25,"")</f>
        <v/>
      </c>
      <c r="G24" s="7"/>
      <c r="I24" s="53" t="s">
        <v>114</v>
      </c>
      <c r="J24" s="2"/>
      <c r="K24" s="2"/>
      <c r="L24" s="3"/>
      <c r="M24" s="3"/>
      <c r="N24" s="3"/>
      <c r="O24" s="23"/>
      <c r="P24" s="21"/>
      <c r="Q24" s="21"/>
      <c r="R24" s="21"/>
    </row>
    <row r="25" spans="1:18" x14ac:dyDescent="0.2">
      <c r="A25" s="1" t="str">
        <f>IF(BewohnerIn!A25&lt;&gt;"",BewohnerIn!A25,"")</f>
        <v/>
      </c>
      <c r="C25" s="140" t="str">
        <f>IF(BewohnerIn!C26&lt;&gt;"",BewohnerIn!C26,"")</f>
        <v>Schwarzwurzeln mit Kräutern</v>
      </c>
      <c r="F25" s="115" t="str">
        <f>IF(BewohnerIn!F26&lt;&gt;"",BewohnerIn!F26,"")</f>
        <v/>
      </c>
      <c r="J25" s="2"/>
      <c r="K25" s="2"/>
      <c r="L25" s="2"/>
      <c r="M25" s="2"/>
      <c r="N25" s="2"/>
      <c r="O25" s="30"/>
      <c r="P25" s="2"/>
      <c r="Q25" s="2"/>
      <c r="R25" s="2"/>
    </row>
    <row r="26" spans="1:18" x14ac:dyDescent="0.2">
      <c r="A26" s="4" t="str">
        <f>IF(BewohnerIn!A26&lt;&gt;"",BewohnerIn!A26,"")</f>
        <v/>
      </c>
      <c r="B26" s="4"/>
      <c r="C26" s="141"/>
      <c r="D26" s="4"/>
      <c r="E26" s="4"/>
      <c r="F26" s="11"/>
      <c r="G26" s="4"/>
      <c r="H26" s="4"/>
      <c r="I26" s="4"/>
      <c r="J26" s="3"/>
      <c r="K26" s="2"/>
      <c r="L26" s="3"/>
      <c r="M26" s="3"/>
      <c r="N26" s="3"/>
      <c r="O26" s="21"/>
      <c r="P26" s="21"/>
      <c r="Q26" s="21"/>
      <c r="R26" s="21"/>
    </row>
    <row r="27" spans="1:18" x14ac:dyDescent="0.2">
      <c r="A27" s="3" t="str">
        <f>IF(BewohnerIn!A27&lt;&gt;"",BewohnerIn!A27,"")</f>
        <v>Freitag</v>
      </c>
      <c r="C27" s="185"/>
      <c r="F27" s="7"/>
      <c r="I27" s="7"/>
      <c r="J27" s="17"/>
      <c r="K27" s="2"/>
      <c r="L27" s="14"/>
      <c r="M27" s="3"/>
      <c r="N27" s="3"/>
      <c r="O27" s="21"/>
      <c r="P27" s="21"/>
      <c r="Q27" s="21"/>
      <c r="R27" s="21"/>
    </row>
    <row r="28" spans="1:18" ht="15" customHeight="1" x14ac:dyDescent="0.2">
      <c r="A28" s="49">
        <f>IF(BewohnerIn!A28&lt;&gt;"",BewohnerIn!A28,"")</f>
        <v>44253</v>
      </c>
      <c r="C28" s="134" t="str">
        <f>IF(BewohnerIn!C29&lt;&gt;"",BewohnerIn!C29,"")</f>
        <v>Dorsch im Eimantel</v>
      </c>
      <c r="F28" s="115" t="str">
        <f>IF(BewohnerIn!F29&lt;&gt;"",BewohnerIn!F29,"")</f>
        <v>Kartoffel-Gemüseauflauf</v>
      </c>
      <c r="I28" s="183" t="str">
        <f>BewohnerIn!C27</f>
        <v>Gemüse-Cremesuppe</v>
      </c>
      <c r="J28" s="5"/>
      <c r="K28" s="2"/>
      <c r="L28" s="14"/>
      <c r="M28" s="3"/>
      <c r="N28" s="3"/>
      <c r="O28" s="21"/>
      <c r="P28" s="21"/>
      <c r="Q28" s="21"/>
      <c r="R28" s="21"/>
    </row>
    <row r="29" spans="1:18" x14ac:dyDescent="0.2">
      <c r="A29" s="1" t="str">
        <f>IF(BewohnerIn!A29&lt;&gt;"",BewohnerIn!A29,"")</f>
        <v/>
      </c>
      <c r="C29" s="152" t="str">
        <f>IF(BewohnerIn!C30&lt;&gt;"",BewohnerIn!C30,"")</f>
        <v>Dill-Mayonnaise</v>
      </c>
      <c r="F29" s="115" t="str">
        <f>IF(BewohnerIn!F30&lt;&gt;"",BewohnerIn!F30,"")</f>
        <v/>
      </c>
      <c r="I29" s="183"/>
      <c r="J29" s="2"/>
      <c r="K29" s="2"/>
      <c r="L29" s="3"/>
      <c r="M29" s="3"/>
      <c r="N29" s="3"/>
      <c r="O29" s="21"/>
      <c r="P29" s="21"/>
      <c r="Q29" s="21"/>
      <c r="R29" s="21"/>
    </row>
    <row r="30" spans="1:18" x14ac:dyDescent="0.2">
      <c r="A30" s="2" t="str">
        <f>IF(BewohnerIn!A30&lt;&gt;"",BewohnerIn!A30,"")</f>
        <v/>
      </c>
      <c r="C30" s="152" t="str">
        <f>IF(BewohnerIn!C31&lt;&gt;"",BewohnerIn!C31,"")</f>
        <v>Bouillonkartoffeln</v>
      </c>
      <c r="D30" s="12"/>
      <c r="F30" s="115" t="str">
        <f>IF(BewohnerIn!F31&lt;&gt;"",BewohnerIn!F31,"")</f>
        <v/>
      </c>
      <c r="I30" s="53" t="s">
        <v>114</v>
      </c>
      <c r="J30" s="2"/>
      <c r="K30" s="2"/>
      <c r="L30" s="3"/>
      <c r="M30" s="3"/>
      <c r="N30" s="3"/>
      <c r="O30" s="23"/>
      <c r="P30" s="21"/>
      <c r="Q30" s="21"/>
      <c r="R30" s="21"/>
    </row>
    <row r="31" spans="1:18" x14ac:dyDescent="0.2">
      <c r="A31" s="2" t="str">
        <f>IF(BewohnerIn!A31&lt;&gt;"",BewohnerIn!A31,"")</f>
        <v/>
      </c>
      <c r="C31" s="140" t="str">
        <f>IF(BewohnerIn!C32&lt;&gt;"",BewohnerIn!C32,"")</f>
        <v>Krautstiel mit Peperoni</v>
      </c>
      <c r="F31" s="115" t="str">
        <f>IF(BewohnerIn!F32&lt;&gt;"",BewohnerIn!F32,"")</f>
        <v/>
      </c>
      <c r="J31" s="2"/>
      <c r="K31" s="2"/>
      <c r="L31" s="2"/>
      <c r="M31" s="2"/>
      <c r="N31" s="2"/>
      <c r="O31" s="30"/>
      <c r="P31" s="2"/>
      <c r="Q31" s="2"/>
      <c r="R31" s="2"/>
    </row>
    <row r="32" spans="1:18" x14ac:dyDescent="0.2">
      <c r="A32" s="4" t="str">
        <f>IF(BewohnerIn!A32&lt;&gt;"",BewohnerIn!A32,"")</f>
        <v/>
      </c>
      <c r="B32" s="4"/>
      <c r="C32" s="141"/>
      <c r="D32" s="4"/>
      <c r="E32" s="4"/>
      <c r="F32" s="35"/>
      <c r="G32" s="4"/>
      <c r="H32" s="4"/>
      <c r="I32" s="4"/>
      <c r="J32" s="3"/>
      <c r="K32" s="2"/>
      <c r="L32" s="3"/>
      <c r="M32" s="3"/>
      <c r="N32" s="3"/>
      <c r="O32" s="21"/>
      <c r="P32" s="21"/>
      <c r="Q32" s="21"/>
      <c r="R32" s="21"/>
    </row>
    <row r="33" spans="1:18" x14ac:dyDescent="0.2">
      <c r="A33" s="3" t="str">
        <f>IF(BewohnerIn!A33&lt;&gt;"",BewohnerIn!A33,"")</f>
        <v>Samstag</v>
      </c>
      <c r="C33" s="144"/>
      <c r="F33" s="7"/>
      <c r="I33" s="7"/>
      <c r="J33" s="17"/>
      <c r="K33" s="2"/>
      <c r="L33" s="14"/>
      <c r="M33" s="3"/>
      <c r="N33" s="3"/>
      <c r="O33" s="21"/>
      <c r="P33" s="21"/>
      <c r="Q33" s="21"/>
      <c r="R33" s="21"/>
    </row>
    <row r="34" spans="1:18" ht="15" customHeight="1" x14ac:dyDescent="0.2">
      <c r="A34" s="49">
        <f>IF(BewohnerIn!A34&lt;&gt;"",BewohnerIn!A34,"")</f>
        <v>44254</v>
      </c>
      <c r="C34" s="134" t="str">
        <f>IF(BewohnerIn!C35&lt;&gt;"",BewohnerIn!C35,"")</f>
        <v xml:space="preserve">Cevapcici </v>
      </c>
      <c r="F34" s="115" t="str">
        <f>IF(BewohnerIn!F35&lt;&gt;"",BewohnerIn!F35,"")</f>
        <v xml:space="preserve">Cremige Polenta </v>
      </c>
      <c r="I34" s="183" t="str">
        <f>BewohnerIn!C33</f>
        <v>Erbsen-Cremesuppe</v>
      </c>
      <c r="J34" s="5"/>
      <c r="K34" s="2"/>
      <c r="L34" s="14"/>
      <c r="M34" s="3"/>
      <c r="N34" s="3"/>
      <c r="O34" s="21"/>
      <c r="P34" s="21"/>
      <c r="Q34" s="21"/>
      <c r="R34" s="21"/>
    </row>
    <row r="35" spans="1:18" x14ac:dyDescent="0.2">
      <c r="A35" s="1" t="str">
        <f>IF(BewohnerIn!A35&lt;&gt;"",BewohnerIn!A35,"")</f>
        <v/>
      </c>
      <c r="C35" s="138" t="str">
        <f>IF(BewohnerIn!C36&lt;&gt;"",BewohnerIn!C36,"")</f>
        <v>Pfefferrahmsauce</v>
      </c>
      <c r="F35" s="115" t="str">
        <f>IF(BewohnerIn!F36&lt;&gt;"",BewohnerIn!F36,"")</f>
        <v>Gemüseeinlage</v>
      </c>
      <c r="I35" s="183"/>
      <c r="J35" s="2"/>
      <c r="K35" s="2"/>
      <c r="L35" s="3"/>
      <c r="M35" s="3"/>
      <c r="N35" s="3"/>
      <c r="O35" s="21"/>
      <c r="P35" s="21"/>
      <c r="Q35" s="21"/>
      <c r="R35" s="21"/>
    </row>
    <row r="36" spans="1:18" x14ac:dyDescent="0.2">
      <c r="A36" s="28" t="str">
        <f>IF(BewohnerIn!A36&lt;&gt;"",BewohnerIn!A36,"")</f>
        <v/>
      </c>
      <c r="C36" s="135" t="str">
        <f>IF(BewohnerIn!C37&lt;&gt;"",BewohnerIn!C37,"")</f>
        <v>Polenta</v>
      </c>
      <c r="D36" s="12"/>
      <c r="F36" s="115" t="str">
        <f>IF(BewohnerIn!F37&lt;&gt;"",BewohnerIn!F37,"")</f>
        <v/>
      </c>
      <c r="I36" s="53" t="s">
        <v>114</v>
      </c>
      <c r="J36" s="2"/>
      <c r="K36" s="2"/>
      <c r="L36" s="3"/>
      <c r="M36" s="3"/>
      <c r="N36" s="3"/>
      <c r="O36" s="23"/>
      <c r="P36" s="21"/>
      <c r="Q36" s="21"/>
      <c r="R36" s="21"/>
    </row>
    <row r="37" spans="1:18" x14ac:dyDescent="0.2">
      <c r="A37" s="2" t="str">
        <f>IF(BewohnerIn!A37&lt;&gt;"",BewohnerIn!A37,"")</f>
        <v/>
      </c>
      <c r="C37" s="140" t="str">
        <f>IF(BewohnerIn!C38&lt;&gt;"",BewohnerIn!C38,"")</f>
        <v>Bunte Rübli</v>
      </c>
      <c r="F37" s="115" t="str">
        <f>IF(BewohnerIn!F38&lt;&gt;"",BewohnerIn!F38,"")</f>
        <v/>
      </c>
      <c r="J37" s="2"/>
      <c r="K37" s="2"/>
      <c r="L37" s="2"/>
      <c r="M37" s="2"/>
      <c r="N37" s="2"/>
      <c r="O37" s="30"/>
      <c r="P37" s="2"/>
      <c r="Q37" s="2"/>
      <c r="R37" s="2"/>
    </row>
    <row r="38" spans="1:18" x14ac:dyDescent="0.2">
      <c r="A38" s="4" t="str">
        <f>IF(BewohnerIn!A38&lt;&gt;"",BewohnerIn!A38,"")</f>
        <v/>
      </c>
      <c r="B38" s="4"/>
      <c r="C38" s="141"/>
      <c r="D38" s="4"/>
      <c r="E38" s="4"/>
      <c r="F38" s="11"/>
      <c r="G38" s="4"/>
      <c r="H38" s="4"/>
      <c r="I38" s="4"/>
      <c r="J38" s="3"/>
      <c r="K38" s="2"/>
      <c r="L38" s="3"/>
      <c r="M38" s="3"/>
      <c r="N38" s="3"/>
      <c r="O38" s="21"/>
      <c r="P38" s="21"/>
      <c r="Q38" s="21"/>
      <c r="R38" s="21"/>
    </row>
    <row r="39" spans="1:18" x14ac:dyDescent="0.2">
      <c r="A39" s="3" t="str">
        <f>IF(BewohnerIn!A39&lt;&gt;"",BewohnerIn!A39,"")</f>
        <v>Sonntag</v>
      </c>
      <c r="C39" s="147"/>
      <c r="F39" s="7"/>
      <c r="G39" s="15"/>
      <c r="I39" s="7"/>
      <c r="J39" s="17"/>
      <c r="K39" s="2"/>
      <c r="L39" s="14"/>
      <c r="M39" s="3"/>
      <c r="N39" s="3"/>
      <c r="O39" s="21"/>
      <c r="P39" s="21"/>
      <c r="Q39" s="21"/>
      <c r="R39" s="21"/>
    </row>
    <row r="40" spans="1:18" x14ac:dyDescent="0.2">
      <c r="A40" s="49">
        <f>IF(BewohnerIn!A40&lt;&gt;"",BewohnerIn!A40,"")</f>
        <v>44255</v>
      </c>
      <c r="C40" s="134" t="str">
        <f>IF(BewohnerIn!C41&lt;&gt;"",BewohnerIn!C41,"")</f>
        <v>Piccata Milanese</v>
      </c>
      <c r="F40" s="116" t="str">
        <f>IF(BewohnerIn!F41&lt;&gt;"",BewohnerIn!F41,"")</f>
        <v>Mostbrökli mit</v>
      </c>
      <c r="I40" s="7"/>
      <c r="J40" s="5"/>
      <c r="K40" s="2"/>
      <c r="L40" s="14"/>
      <c r="M40" s="3"/>
      <c r="N40" s="3"/>
      <c r="O40" s="21"/>
      <c r="P40" s="21"/>
      <c r="Q40" s="21"/>
      <c r="R40" s="21"/>
    </row>
    <row r="41" spans="1:18" x14ac:dyDescent="0.2">
      <c r="A41" s="1" t="str">
        <f>IF(BewohnerIn!A41&lt;&gt;"",BewohnerIn!A41,"")</f>
        <v/>
      </c>
      <c r="C41" s="154" t="str">
        <f>IF(BewohnerIn!C42&lt;&gt;"",BewohnerIn!C42,"")</f>
        <v>Tomatensauce</v>
      </c>
      <c r="D41" s="22"/>
      <c r="F41" s="54" t="str">
        <f>IF(BewohnerIn!F42&lt;&gt;"",BewohnerIn!F42,"")</f>
        <v>Parmesanhobel</v>
      </c>
      <c r="G41" s="39"/>
      <c r="I41" s="53" t="str">
        <f>BewohnerIn!C39</f>
        <v>Fenchelsuppe</v>
      </c>
      <c r="J41" s="2"/>
      <c r="K41" s="2"/>
      <c r="L41" s="3"/>
      <c r="M41" s="3"/>
      <c r="N41" s="3"/>
      <c r="O41" s="21"/>
      <c r="P41" s="21"/>
      <c r="Q41" s="21"/>
      <c r="R41" s="21"/>
    </row>
    <row r="42" spans="1:18" x14ac:dyDescent="0.2">
      <c r="A42" s="2" t="str">
        <f>IF(BewohnerIn!A42&lt;&gt;"",BewohnerIn!A42,"")</f>
        <v/>
      </c>
      <c r="C42" s="138" t="str">
        <f>IF(BewohnerIn!C43&lt;&gt;"",BewohnerIn!C43,"")</f>
        <v xml:space="preserve">Spaghetti </v>
      </c>
      <c r="D42" s="12"/>
      <c r="F42" s="54" t="str">
        <f>IF(BewohnerIn!F43&lt;&gt;"",BewohnerIn!F43,"")</f>
        <v/>
      </c>
      <c r="G42" s="39"/>
      <c r="I42" s="53" t="s">
        <v>114</v>
      </c>
      <c r="J42" s="2"/>
      <c r="K42" s="2"/>
      <c r="L42" s="3"/>
      <c r="M42" s="3"/>
      <c r="N42" s="3"/>
      <c r="O42" s="23"/>
      <c r="P42" s="21"/>
      <c r="Q42" s="21"/>
      <c r="R42" s="21"/>
    </row>
    <row r="43" spans="1:18" x14ac:dyDescent="0.2">
      <c r="A43" s="2" t="str">
        <f>IF(BewohnerIn!A43&lt;&gt;"",BewohnerIn!A43,"")</f>
        <v/>
      </c>
      <c r="C43" s="155" t="str">
        <f>IF(BewohnerIn!C44&lt;&gt;"",BewohnerIn!C44,"")</f>
        <v>Romanesco</v>
      </c>
      <c r="F43" s="12" t="str">
        <f>IF(BewohnerIn!F44&lt;&gt;"",BewohnerIn!F44,"")</f>
        <v/>
      </c>
      <c r="J43" s="2"/>
      <c r="K43" s="2"/>
      <c r="L43" s="2"/>
      <c r="M43" s="2"/>
      <c r="N43" s="2"/>
      <c r="O43" s="30"/>
      <c r="P43" s="2"/>
      <c r="Q43" s="2"/>
      <c r="R43" s="2"/>
    </row>
    <row r="44" spans="1:18" x14ac:dyDescent="0.2">
      <c r="A44" s="4" t="str">
        <f>IF(BewohnerIn!A44&lt;&gt;"",BewohnerIn!A44,"")</f>
        <v/>
      </c>
      <c r="B44" s="4"/>
      <c r="C44" s="156"/>
      <c r="D44" s="4"/>
      <c r="E44" s="4"/>
      <c r="F44" s="11"/>
      <c r="G44" s="4"/>
      <c r="H44" s="4"/>
      <c r="I44" s="4"/>
      <c r="J44" s="2"/>
      <c r="K44" s="2"/>
      <c r="L44" s="2"/>
      <c r="M44" s="2"/>
      <c r="N44" s="2"/>
      <c r="O44" s="2"/>
      <c r="P44" s="2"/>
      <c r="Q44" s="2"/>
      <c r="R44" s="2"/>
    </row>
    <row r="45" spans="1:18" x14ac:dyDescent="0.2">
      <c r="A45" s="117" t="s">
        <v>156</v>
      </c>
      <c r="C45" s="186" t="s">
        <v>157</v>
      </c>
      <c r="E45" s="52"/>
      <c r="F45" s="117" t="s">
        <v>158</v>
      </c>
      <c r="H45" s="51"/>
      <c r="I45" s="117" t="s">
        <v>159</v>
      </c>
      <c r="J45" s="2"/>
      <c r="K45" s="2"/>
      <c r="L45" s="2"/>
      <c r="M45" s="2"/>
      <c r="N45" s="2"/>
      <c r="O45" s="2"/>
      <c r="P45" s="2"/>
      <c r="Q45" s="2"/>
      <c r="R45" s="2"/>
    </row>
    <row r="46" spans="1:18" ht="15" x14ac:dyDescent="0.2">
      <c r="A46" s="53"/>
      <c r="C46" s="187"/>
      <c r="D46" s="46"/>
      <c r="E46" s="46"/>
      <c r="F46" s="46"/>
      <c r="G46" s="46"/>
      <c r="H46" s="46"/>
      <c r="I46" s="46"/>
      <c r="J46" s="31"/>
      <c r="K46" s="32"/>
      <c r="L46" s="32"/>
      <c r="M46" s="32"/>
      <c r="N46" s="32"/>
      <c r="O46" s="32"/>
      <c r="P46" s="32"/>
      <c r="Q46" s="32"/>
      <c r="R46" s="32"/>
    </row>
    <row r="47" spans="1:18" x14ac:dyDescent="0.2">
      <c r="A47" s="117" t="s">
        <v>160</v>
      </c>
      <c r="C47" s="188"/>
      <c r="J47" s="14"/>
      <c r="K47" s="2"/>
      <c r="L47" s="2"/>
      <c r="M47" s="2"/>
      <c r="N47" s="2"/>
      <c r="O47" s="2"/>
      <c r="P47" s="2"/>
      <c r="Q47" s="2"/>
      <c r="R47" s="2"/>
    </row>
    <row r="48" spans="1:18" x14ac:dyDescent="0.2">
      <c r="A48" s="47" t="s">
        <v>96</v>
      </c>
      <c r="J48" s="2"/>
      <c r="K48" s="2"/>
      <c r="L48" s="2"/>
      <c r="M48" s="2"/>
      <c r="N48" s="2"/>
      <c r="O48" s="2"/>
      <c r="P48" s="2"/>
      <c r="Q48" s="2"/>
      <c r="R48" s="2"/>
    </row>
    <row r="50" spans="1:13" x14ac:dyDescent="0.2">
      <c r="J50" s="6"/>
      <c r="M50" s="6"/>
    </row>
    <row r="51" spans="1:13" ht="44.25" x14ac:dyDescent="0.2">
      <c r="A51" s="42"/>
      <c r="B51" s="42"/>
      <c r="C51" s="189"/>
      <c r="D51" s="42"/>
      <c r="E51" s="42"/>
      <c r="F51" s="42"/>
    </row>
    <row r="52" spans="1:13" ht="18" x14ac:dyDescent="0.2">
      <c r="A52" s="42"/>
      <c r="B52" s="42"/>
      <c r="C52" s="190"/>
      <c r="D52" s="42"/>
      <c r="E52" s="42"/>
      <c r="F52" s="42"/>
    </row>
    <row r="53" spans="1:13" ht="15" x14ac:dyDescent="0.2">
      <c r="A53" s="42"/>
      <c r="B53" s="42"/>
      <c r="C53" s="191"/>
      <c r="D53" s="42"/>
      <c r="E53" s="42"/>
      <c r="F53" s="42"/>
    </row>
    <row r="54" spans="1:13" ht="15" x14ac:dyDescent="0.2">
      <c r="A54" s="42"/>
      <c r="B54" s="42"/>
      <c r="C54" s="191"/>
      <c r="D54" s="42"/>
      <c r="E54" s="42"/>
      <c r="F54" s="42"/>
    </row>
    <row r="55" spans="1:13" ht="15" x14ac:dyDescent="0.2">
      <c r="A55" s="42"/>
      <c r="B55" s="42"/>
      <c r="C55" s="191"/>
      <c r="D55" s="42"/>
      <c r="E55" s="42"/>
      <c r="F55" s="42"/>
    </row>
    <row r="56" spans="1:13" ht="15" x14ac:dyDescent="0.2">
      <c r="A56" s="42"/>
      <c r="B56" s="42"/>
      <c r="C56" s="191"/>
      <c r="D56" s="42"/>
      <c r="E56" s="42"/>
      <c r="F56" s="42"/>
    </row>
    <row r="57" spans="1:13" ht="15" x14ac:dyDescent="0.2">
      <c r="A57" s="42"/>
      <c r="B57" s="42"/>
      <c r="C57" s="191"/>
      <c r="D57" s="42"/>
      <c r="E57" s="42"/>
      <c r="F57" s="42"/>
    </row>
    <row r="58" spans="1:13" ht="15" x14ac:dyDescent="0.2">
      <c r="A58" s="42"/>
      <c r="B58" s="42"/>
      <c r="C58" s="191"/>
      <c r="D58" s="42"/>
      <c r="E58" s="42"/>
      <c r="F58" s="42"/>
    </row>
  </sheetData>
  <mergeCells count="4">
    <mergeCell ref="I10:I11"/>
    <mergeCell ref="I22:I23"/>
    <mergeCell ref="I28:I29"/>
    <mergeCell ref="I34:I35"/>
  </mergeCells>
  <pageMargins left="0.70866141732283472" right="0.70866141732283472" top="1.3779527559055118" bottom="0.78740157480314965" header="0.39370078740157483" footer="0.51181102362204722"/>
  <pageSetup paperSize="9" orientation="portrait" r:id="rId1"/>
  <headerFooter>
    <oddHeader>&amp;L   &amp;G&amp;C&amp;"Frutiger 45 Light,Fett"&amp;24Speiseauswahl  Take-Away            22.02.2021 Bis 28.02.2021</oddHead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4</vt:i4>
      </vt:variant>
    </vt:vector>
  </HeadingPairs>
  <TitlesOfParts>
    <vt:vector size="4" baseType="lpstr">
      <vt:lpstr>BewohnerIn</vt:lpstr>
      <vt:lpstr>Stübli- Kurier</vt:lpstr>
      <vt:lpstr>Rosis Garten</vt:lpstr>
      <vt:lpstr>Take-Away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2021-01-23T16:07:34Z</dcterms:modified>
</cp:coreProperties>
</file>