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75" windowWidth="23715" windowHeight="9270" activeTab="1"/>
  </bookViews>
  <sheets>
    <sheet name="Feuil1" sheetId="1" r:id="rId1"/>
    <sheet name="Feuil2" sheetId="2" r:id="rId2"/>
    <sheet name="Feuil3" sheetId="3" r:id="rId3"/>
  </sheets>
  <calcPr calcId="125725"/>
  <pivotCaches>
    <pivotCache cacheId="47" r:id="rId4"/>
  </pivotCaches>
</workbook>
</file>

<file path=xl/calcChain.xml><?xml version="1.0" encoding="utf-8"?>
<calcChain xmlns="http://schemas.openxmlformats.org/spreadsheetml/2006/main">
  <c r="AO65" i="2"/>
  <c r="AN65"/>
  <c r="AM65"/>
  <c r="AL65"/>
  <c r="AO64"/>
  <c r="AN64"/>
  <c r="AM64"/>
  <c r="AL64"/>
  <c r="AO63"/>
  <c r="AN63"/>
  <c r="AM63"/>
  <c r="AL63"/>
  <c r="AO62"/>
  <c r="AN62"/>
  <c r="AM62"/>
  <c r="AL62"/>
  <c r="AO61"/>
  <c r="AN61"/>
  <c r="AM61"/>
  <c r="AL61"/>
  <c r="AO60"/>
  <c r="AN60"/>
  <c r="AM60"/>
  <c r="AL60"/>
  <c r="AO59"/>
  <c r="AN59"/>
  <c r="AM59"/>
  <c r="AL59"/>
  <c r="AO58"/>
  <c r="AN58"/>
  <c r="AM58"/>
  <c r="AL58"/>
  <c r="AO57"/>
  <c r="AN57"/>
  <c r="AM57"/>
  <c r="AL57"/>
  <c r="AO56"/>
  <c r="AN56"/>
  <c r="AM56"/>
  <c r="AL56"/>
  <c r="AO55"/>
  <c r="AN55"/>
  <c r="AM55"/>
  <c r="AL55"/>
  <c r="AF54"/>
  <c r="AE54"/>
  <c r="AD54"/>
  <c r="AC54"/>
  <c r="AF53"/>
  <c r="AE53"/>
  <c r="AD53"/>
  <c r="AC53"/>
  <c r="AF52"/>
  <c r="AE52"/>
  <c r="AD52"/>
  <c r="AC52"/>
  <c r="AF51"/>
  <c r="AE51"/>
  <c r="AD51"/>
  <c r="AC51"/>
  <c r="AF50"/>
  <c r="AE50"/>
  <c r="AD50"/>
  <c r="AC50"/>
  <c r="AF49"/>
  <c r="AE49"/>
  <c r="AD49"/>
  <c r="AC49"/>
  <c r="AF48"/>
  <c r="AE48"/>
  <c r="AD48"/>
  <c r="AC48"/>
  <c r="AF47"/>
  <c r="AE47"/>
  <c r="AD47"/>
  <c r="AC47"/>
  <c r="AF46"/>
  <c r="AE46"/>
  <c r="AD46"/>
  <c r="AC46"/>
  <c r="AA45"/>
  <c r="Z45"/>
  <c r="Y45"/>
  <c r="X45"/>
  <c r="AA44"/>
  <c r="Z44"/>
  <c r="Y44"/>
  <c r="X44"/>
  <c r="AA43"/>
  <c r="Z43"/>
  <c r="Y43"/>
  <c r="X43"/>
  <c r="AA42"/>
  <c r="Z42"/>
  <c r="Y42"/>
  <c r="X42"/>
  <c r="AA41"/>
  <c r="Z41"/>
  <c r="Y41"/>
  <c r="X41"/>
  <c r="AA40"/>
  <c r="Z40"/>
  <c r="Y40"/>
  <c r="X40"/>
  <c r="AA39"/>
  <c r="Z39"/>
  <c r="Y39"/>
  <c r="X39"/>
  <c r="AF36"/>
  <c r="AE36"/>
  <c r="AD36"/>
  <c r="AC36"/>
  <c r="D36"/>
  <c r="AF35"/>
  <c r="AE35"/>
  <c r="AD35"/>
  <c r="AC35"/>
  <c r="D34"/>
  <c r="AF26"/>
  <c r="AE26"/>
  <c r="AD26"/>
  <c r="AC26"/>
  <c r="AF23"/>
  <c r="AE23"/>
  <c r="AD23"/>
  <c r="AC23"/>
  <c r="AF22"/>
  <c r="AE22"/>
  <c r="AD22"/>
  <c r="AC22"/>
  <c r="AF21"/>
  <c r="AE21"/>
  <c r="AD21"/>
  <c r="AC21"/>
  <c r="AF20"/>
  <c r="AE20"/>
  <c r="AD20"/>
  <c r="AC20"/>
  <c r="AF16"/>
  <c r="AE16"/>
  <c r="AD16"/>
  <c r="AC16"/>
  <c r="AF10"/>
  <c r="AE10"/>
  <c r="AD10"/>
  <c r="AC10"/>
  <c r="AF9"/>
  <c r="AE9"/>
  <c r="AD9"/>
  <c r="AC9"/>
  <c r="AF8"/>
  <c r="AE8"/>
  <c r="AD8"/>
  <c r="AC8"/>
  <c r="AF7"/>
  <c r="AE7"/>
  <c r="AD7"/>
  <c r="AC7"/>
  <c r="AD27" l="1"/>
  <c r="Y37" s="1"/>
  <c r="AN66"/>
  <c r="AM66"/>
  <c r="AL66"/>
  <c r="AO66"/>
  <c r="AE27" l="1"/>
  <c r="Z37" s="1"/>
  <c r="AC27"/>
  <c r="X37" s="1"/>
  <c r="AF27"/>
  <c r="AA37" s="1"/>
</calcChain>
</file>

<file path=xl/comments1.xml><?xml version="1.0" encoding="utf-8"?>
<comments xmlns="http://schemas.openxmlformats.org/spreadsheetml/2006/main">
  <authors>
    <author>Un utilisateur satisfait de Microsoft Office</author>
  </authors>
  <commentList>
    <comment ref="E6" authorId="0">
      <text>
        <r>
          <rPr>
            <b/>
            <sz val="14"/>
            <color indexed="81"/>
            <rFont val="Tahoma"/>
            <family val="2"/>
          </rPr>
          <t xml:space="preserve">dtcy pour fabrication (Dpt48)
AI pour arrêt induits, 
f pour fiabilité,
g pour mouvement social, </t>
        </r>
      </text>
    </comment>
  </commentList>
</comments>
</file>

<file path=xl/sharedStrings.xml><?xml version="1.0" encoding="utf-8"?>
<sst xmlns="http://schemas.openxmlformats.org/spreadsheetml/2006/main" count="93" uniqueCount="66">
  <si>
    <t>Somme de Durée</t>
  </si>
  <si>
    <t>Type</t>
  </si>
  <si>
    <t>Zone</t>
  </si>
  <si>
    <t>Evénement</t>
  </si>
  <si>
    <t>Commentaire</t>
  </si>
  <si>
    <t>Total</t>
  </si>
  <si>
    <t>AIm</t>
  </si>
  <si>
    <t xml:space="preserve">   305 - SE2 Fab</t>
  </si>
  <si>
    <t>Demontage porte droit</t>
  </si>
  <si>
    <t>manque balancelle saturation</t>
  </si>
  <si>
    <t>Demontage porte gauche</t>
  </si>
  <si>
    <t>Ligne ¿ retard moins 15 VEH</t>
  </si>
  <si>
    <t>(vide)</t>
  </si>
  <si>
    <t>Z3:arret Fabr Poste 08 Gauche</t>
  </si>
  <si>
    <t>manque cablage pc2</t>
  </si>
  <si>
    <t>manque corp de planche</t>
  </si>
  <si>
    <t>Total    305 - SE2 Fab</t>
  </si>
  <si>
    <t xml:space="preserve">   306 - SE4 Fab</t>
  </si>
  <si>
    <t>Manque caisse</t>
  </si>
  <si>
    <t>Z3:arret Fab Poste12 Droit</t>
  </si>
  <si>
    <t>APE MQ GARNITUR LAT D/G</t>
  </si>
  <si>
    <t>Z3:arret Fab Poste12 Gauch</t>
  </si>
  <si>
    <t>APE GARNITURE PAVILL DEGRADE</t>
  </si>
  <si>
    <t>Z3:arret Fab Poste16 Droit</t>
  </si>
  <si>
    <t>APE MQ GARNITURE LAT D/G</t>
  </si>
  <si>
    <t>Z3:arret Fabr Poste16 Gauch</t>
  </si>
  <si>
    <t>Total    306 - SE4 Fab</t>
  </si>
  <si>
    <t>Total AIm</t>
  </si>
  <si>
    <t>APE</t>
  </si>
  <si>
    <t>Z3 arret de Fab Poste 04 Droit</t>
  </si>
  <si>
    <t>Z3:Arret Chaine Assistance Montage PDC</t>
  </si>
  <si>
    <t>Z3:arret de Fab Poste04 Gauche</t>
  </si>
  <si>
    <t>retard cantine</t>
  </si>
  <si>
    <t>Z3: Defaut Porte Western Gauche T38</t>
  </si>
  <si>
    <t>RETARD DE CANTINE</t>
  </si>
  <si>
    <t>AP0E PANNE ROBOT PARE BRISE</t>
  </si>
  <si>
    <t>BLOCAGE DES VEHICULES AU ZONE MIROITERIE</t>
  </si>
  <si>
    <t>Z3:Defaut Fermeture Hayon</t>
  </si>
  <si>
    <t xml:space="preserve"> 1102 - PO4_Z2</t>
  </si>
  <si>
    <t>Z2: CH02 arret fabrication P01 Gauche</t>
  </si>
  <si>
    <t>chute de kit sur raille</t>
  </si>
  <si>
    <t>Identificat° portes livrés par SE2 érronée</t>
  </si>
  <si>
    <t>Z2: CH02 arret fabrication P09 Gauche</t>
  </si>
  <si>
    <t>retouche detringle non clipsé au COE</t>
  </si>
  <si>
    <t>Total  1102 - PO4_Z2</t>
  </si>
  <si>
    <t>Total APE</t>
  </si>
  <si>
    <t>APP</t>
  </si>
  <si>
    <t>convoyeur balancelle en panne</t>
  </si>
  <si>
    <t>Total APP</t>
  </si>
  <si>
    <t>Total général</t>
  </si>
  <si>
    <t>POINT PRODUCTION</t>
  </si>
  <si>
    <t>Equipe 1</t>
  </si>
  <si>
    <t>INCIDENTS</t>
  </si>
  <si>
    <t>PERTES</t>
  </si>
  <si>
    <t>Cat</t>
  </si>
  <si>
    <t>dtcy</t>
  </si>
  <si>
    <t>fiabilité</t>
  </si>
  <si>
    <t>arrêts induits</t>
  </si>
  <si>
    <t>g</t>
  </si>
  <si>
    <t>EQUIPE Matin</t>
  </si>
  <si>
    <t xml:space="preserve">Pb.Dépacement de Cycle et Retouche </t>
  </si>
  <si>
    <t>Pb DLI</t>
  </si>
  <si>
    <t xml:space="preserve">Pb Balancelle de Porte </t>
  </si>
  <si>
    <t xml:space="preserve">Pb. Peinture </t>
  </si>
  <si>
    <t xml:space="preserve">Divers </t>
  </si>
  <si>
    <t>Production :</t>
  </si>
</sst>
</file>

<file path=xl/styles.xml><?xml version="1.0" encoding="utf-8"?>
<styleSheet xmlns="http://schemas.openxmlformats.org/spreadsheetml/2006/main">
  <numFmts count="1">
    <numFmt numFmtId="164" formatCode="d\ mmmm\ yyyy"/>
  </numFmts>
  <fonts count="9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6"/>
      <name val="Arial"/>
      <family val="2"/>
    </font>
    <font>
      <b/>
      <u/>
      <sz val="16"/>
      <name val="Arial"/>
      <family val="2"/>
    </font>
    <font>
      <sz val="16"/>
      <name val="Arial"/>
      <family val="2"/>
    </font>
    <font>
      <b/>
      <sz val="14"/>
      <color indexed="81"/>
      <name val="Tahoma"/>
      <family val="2"/>
    </font>
    <font>
      <sz val="16"/>
      <color theme="1"/>
      <name val="Calibri"/>
      <family val="2"/>
      <scheme val="minor"/>
    </font>
    <font>
      <b/>
      <i/>
      <sz val="16"/>
      <name val="Arial"/>
      <family val="2"/>
    </font>
    <font>
      <b/>
      <sz val="16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</fills>
  <borders count="22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1" fillId="0" borderId="1" xfId="0" applyFont="1" applyBorder="1"/>
    <xf numFmtId="0" fontId="1" fillId="0" borderId="2" xfId="0" applyFont="1" applyBorder="1"/>
    <xf numFmtId="1" fontId="1" fillId="0" borderId="3" xfId="0" applyNumberFormat="1" applyFont="1" applyBorder="1"/>
    <xf numFmtId="0" fontId="1" fillId="0" borderId="0" xfId="0" applyFont="1"/>
    <xf numFmtId="0" fontId="1" fillId="0" borderId="4" xfId="0" applyFont="1" applyBorder="1"/>
    <xf numFmtId="0" fontId="1" fillId="0" borderId="5" xfId="0" applyFont="1" applyBorder="1"/>
    <xf numFmtId="1" fontId="1" fillId="0" borderId="6" xfId="0" applyNumberFormat="1" applyFont="1" applyBorder="1"/>
    <xf numFmtId="0" fontId="1" fillId="0" borderId="7" xfId="0" applyFont="1" applyBorder="1"/>
    <xf numFmtId="0" fontId="1" fillId="0" borderId="8" xfId="0" applyFont="1" applyBorder="1"/>
    <xf numFmtId="1" fontId="1" fillId="0" borderId="9" xfId="0" applyNumberFormat="1" applyFont="1" applyBorder="1"/>
    <xf numFmtId="1" fontId="1" fillId="0" borderId="0" xfId="0" applyNumberFormat="1" applyFont="1"/>
    <xf numFmtId="0" fontId="1" fillId="0" borderId="1" xfId="0" pivotButton="1" applyFont="1" applyBorder="1"/>
    <xf numFmtId="164" fontId="2" fillId="0" borderId="0" xfId="0" applyNumberFormat="1" applyFont="1" applyAlignment="1">
      <alignment horizontal="center"/>
    </xf>
    <xf numFmtId="164" fontId="2" fillId="0" borderId="0" xfId="0" applyNumberFormat="1" applyFont="1" applyAlignment="1"/>
    <xf numFmtId="164" fontId="3" fillId="0" borderId="0" xfId="0" applyNumberFormat="1" applyFont="1" applyAlignment="1">
      <alignment horizontal="center"/>
    </xf>
    <xf numFmtId="164" fontId="3" fillId="0" borderId="0" xfId="0" applyNumberFormat="1" applyFont="1" applyAlignment="1"/>
    <xf numFmtId="0" fontId="4" fillId="0" borderId="0" xfId="0" applyFont="1" applyAlignment="1">
      <alignment horizontal="center" vertical="center"/>
    </xf>
    <xf numFmtId="0" fontId="4" fillId="0" borderId="0" xfId="0" applyFont="1"/>
    <xf numFmtId="0" fontId="2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Alignment="1"/>
    <xf numFmtId="0" fontId="6" fillId="0" borderId="0" xfId="0" applyFont="1"/>
    <xf numFmtId="164" fontId="7" fillId="0" borderId="0" xfId="0" applyNumberFormat="1" applyFont="1" applyAlignment="1">
      <alignment horizontal="center"/>
    </xf>
    <xf numFmtId="0" fontId="2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6" fillId="0" borderId="0" xfId="0" applyFont="1" applyBorder="1"/>
    <xf numFmtId="0" fontId="6" fillId="0" borderId="0" xfId="0" applyFont="1" applyAlignment="1">
      <alignment horizontal="center"/>
    </xf>
    <xf numFmtId="0" fontId="2" fillId="2" borderId="13" xfId="0" applyFont="1" applyFill="1" applyBorder="1" applyAlignment="1">
      <alignment horizontal="center" wrapText="1"/>
    </xf>
    <xf numFmtId="0" fontId="2" fillId="2" borderId="14" xfId="0" applyFont="1" applyFill="1" applyBorder="1" applyAlignment="1">
      <alignment horizontal="center" wrapText="1"/>
    </xf>
    <xf numFmtId="0" fontId="2" fillId="0" borderId="15" xfId="0" applyFont="1" applyBorder="1" applyAlignment="1">
      <alignment horizontal="center"/>
    </xf>
    <xf numFmtId="0" fontId="4" fillId="0" borderId="0" xfId="0" applyFont="1" applyFill="1" applyBorder="1" applyAlignment="1">
      <alignment horizontal="left"/>
    </xf>
    <xf numFmtId="0" fontId="2" fillId="3" borderId="16" xfId="0" applyFont="1" applyFill="1" applyBorder="1" applyAlignment="1" applyProtection="1">
      <alignment horizontal="center" wrapText="1"/>
    </xf>
    <xf numFmtId="0" fontId="2" fillId="3" borderId="17" xfId="0" applyFont="1" applyFill="1" applyBorder="1" applyAlignment="1" applyProtection="1">
      <alignment horizontal="center" wrapText="1"/>
    </xf>
    <xf numFmtId="0" fontId="2" fillId="3" borderId="18" xfId="0" applyFont="1" applyFill="1" applyBorder="1" applyAlignment="1" applyProtection="1">
      <alignment horizontal="center" wrapText="1"/>
    </xf>
    <xf numFmtId="0" fontId="2" fillId="0" borderId="15" xfId="0" applyNumberFormat="1" applyFont="1" applyFill="1" applyBorder="1" applyAlignment="1">
      <alignment horizontal="center"/>
    </xf>
    <xf numFmtId="0" fontId="4" fillId="0" borderId="0" xfId="0" applyFont="1" applyFill="1" applyBorder="1" applyAlignment="1" applyProtection="1">
      <alignment vertical="center"/>
    </xf>
    <xf numFmtId="0" fontId="6" fillId="0" borderId="0" xfId="0" quotePrefix="1" applyFont="1"/>
    <xf numFmtId="0" fontId="2" fillId="3" borderId="16" xfId="0" applyFont="1" applyFill="1" applyBorder="1" applyAlignment="1" applyProtection="1">
      <alignment horizontal="left" wrapText="1"/>
    </xf>
    <xf numFmtId="0" fontId="2" fillId="3" borderId="17" xfId="0" applyFont="1" applyFill="1" applyBorder="1" applyAlignment="1" applyProtection="1">
      <alignment horizontal="left" wrapText="1"/>
    </xf>
    <xf numFmtId="0" fontId="2" fillId="3" borderId="18" xfId="0" applyFont="1" applyFill="1" applyBorder="1" applyAlignment="1" applyProtection="1">
      <alignment horizontal="left" wrapText="1"/>
    </xf>
    <xf numFmtId="0" fontId="2" fillId="3" borderId="15" xfId="0" applyNumberFormat="1" applyFont="1" applyFill="1" applyBorder="1" applyAlignment="1" applyProtection="1">
      <alignment horizontal="center"/>
    </xf>
    <xf numFmtId="0" fontId="2" fillId="4" borderId="16" xfId="0" applyFont="1" applyFill="1" applyBorder="1" applyAlignment="1">
      <alignment horizontal="center" wrapText="1"/>
    </xf>
    <xf numFmtId="0" fontId="2" fillId="4" borderId="17" xfId="0" applyFont="1" applyFill="1" applyBorder="1" applyAlignment="1">
      <alignment horizontal="center" wrapText="1"/>
    </xf>
    <xf numFmtId="0" fontId="2" fillId="4" borderId="18" xfId="0" applyFont="1" applyFill="1" applyBorder="1" applyAlignment="1">
      <alignment horizontal="center" wrapText="1"/>
    </xf>
    <xf numFmtId="0" fontId="2" fillId="0" borderId="16" xfId="0" applyFont="1" applyFill="1" applyBorder="1" applyAlignment="1">
      <alignment horizontal="left" wrapText="1"/>
    </xf>
    <xf numFmtId="0" fontId="2" fillId="0" borderId="17" xfId="0" applyFont="1" applyFill="1" applyBorder="1" applyAlignment="1">
      <alignment horizontal="left" wrapText="1"/>
    </xf>
    <xf numFmtId="0" fontId="2" fillId="0" borderId="18" xfId="0" applyFont="1" applyFill="1" applyBorder="1" applyAlignment="1">
      <alignment horizontal="left" wrapText="1"/>
    </xf>
    <xf numFmtId="0" fontId="2" fillId="4" borderId="16" xfId="0" applyFont="1" applyFill="1" applyBorder="1" applyAlignment="1" applyProtection="1">
      <alignment horizontal="center" wrapText="1"/>
    </xf>
    <xf numFmtId="0" fontId="2" fillId="4" borderId="17" xfId="0" applyFont="1" applyFill="1" applyBorder="1" applyAlignment="1" applyProtection="1">
      <alignment horizontal="center" wrapText="1"/>
    </xf>
    <xf numFmtId="0" fontId="2" fillId="4" borderId="18" xfId="0" applyFont="1" applyFill="1" applyBorder="1" applyAlignment="1" applyProtection="1">
      <alignment horizontal="center" wrapText="1"/>
    </xf>
    <xf numFmtId="0" fontId="4" fillId="0" borderId="0" xfId="0" applyFont="1" applyFill="1" applyBorder="1" applyAlignment="1">
      <alignment vertical="center"/>
    </xf>
    <xf numFmtId="0" fontId="2" fillId="0" borderId="16" xfId="0" applyFont="1" applyFill="1" applyBorder="1" applyAlignment="1">
      <alignment horizontal="center" wrapText="1"/>
    </xf>
    <xf numFmtId="0" fontId="2" fillId="0" borderId="17" xfId="0" applyFont="1" applyFill="1" applyBorder="1" applyAlignment="1">
      <alignment horizontal="center" wrapText="1"/>
    </xf>
    <xf numFmtId="0" fontId="2" fillId="0" borderId="18" xfId="0" applyFont="1" applyFill="1" applyBorder="1" applyAlignment="1">
      <alignment horizontal="center" wrapText="1"/>
    </xf>
    <xf numFmtId="0" fontId="8" fillId="4" borderId="16" xfId="0" applyFont="1" applyFill="1" applyBorder="1" applyAlignment="1">
      <alignment horizontal="center" wrapText="1"/>
    </xf>
    <xf numFmtId="0" fontId="8" fillId="4" borderId="17" xfId="0" applyFont="1" applyFill="1" applyBorder="1" applyAlignment="1">
      <alignment horizontal="center" wrapText="1"/>
    </xf>
    <xf numFmtId="0" fontId="8" fillId="4" borderId="18" xfId="0" applyFont="1" applyFill="1" applyBorder="1" applyAlignment="1">
      <alignment horizontal="center" wrapText="1"/>
    </xf>
    <xf numFmtId="0" fontId="6" fillId="0" borderId="17" xfId="0" applyFont="1" applyBorder="1" applyAlignment="1">
      <alignment horizontal="left"/>
    </xf>
    <xf numFmtId="0" fontId="6" fillId="0" borderId="18" xfId="0" applyFont="1" applyBorder="1" applyAlignment="1">
      <alignment horizontal="left"/>
    </xf>
    <xf numFmtId="0" fontId="2" fillId="0" borderId="19" xfId="0" applyFont="1" applyFill="1" applyBorder="1" applyAlignment="1">
      <alignment horizontal="left" wrapText="1"/>
    </xf>
    <xf numFmtId="0" fontId="2" fillId="0" borderId="20" xfId="0" applyFont="1" applyFill="1" applyBorder="1" applyAlignment="1">
      <alignment horizontal="left" wrapText="1"/>
    </xf>
    <xf numFmtId="0" fontId="2" fillId="0" borderId="21" xfId="0" applyFont="1" applyFill="1" applyBorder="1" applyAlignment="1">
      <alignment horizontal="left" wrapText="1"/>
    </xf>
    <xf numFmtId="0" fontId="2" fillId="0" borderId="0" xfId="0" applyFont="1" applyFill="1" applyBorder="1" applyAlignment="1">
      <alignment vertical="center"/>
    </xf>
    <xf numFmtId="0" fontId="2" fillId="2" borderId="10" xfId="0" applyFont="1" applyFill="1" applyBorder="1" applyAlignment="1">
      <alignment horizontal="right"/>
    </xf>
    <xf numFmtId="0" fontId="2" fillId="2" borderId="11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left" wrapText="1"/>
    </xf>
    <xf numFmtId="0" fontId="2" fillId="0" borderId="0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center"/>
    </xf>
    <xf numFmtId="0" fontId="4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left"/>
    </xf>
    <xf numFmtId="0" fontId="2" fillId="0" borderId="0" xfId="0" applyFont="1" applyBorder="1" applyAlignment="1">
      <alignment horizontal="center"/>
    </xf>
    <xf numFmtId="0" fontId="2" fillId="0" borderId="0" xfId="0" applyFont="1" applyFill="1" applyBorder="1" applyAlignment="1">
      <alignment horizontal="right"/>
    </xf>
    <xf numFmtId="0" fontId="2" fillId="0" borderId="0" xfId="0" applyFont="1" applyBorder="1" applyAlignment="1">
      <alignment horizontal="centerContinuous"/>
    </xf>
  </cellXfs>
  <cellStyles count="1">
    <cellStyle name="Normal" xfId="0" builtinId="0"/>
  </cellStyles>
  <dxfs count="3">
    <dxf>
      <font>
        <b/>
      </font>
    </dxf>
    <dxf>
      <numFmt numFmtId="1" formatCode="0"/>
    </dxf>
    <dxf>
      <numFmt numFmtId="1" formatCode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SE2-SE4%20-PO4.xls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bbès" refreshedDate="41169.529920833331" createdVersion="1" refreshedVersion="3" recordCount="97">
  <cacheSource type="worksheet">
    <worksheetSource name="tcd_tcd" r:id="rId2"/>
  </cacheSource>
  <cacheFields count="39">
    <cacheField name="E" numFmtId="0">
      <sharedItems/>
    </cacheField>
    <cacheField name="Horodate" numFmtId="22">
      <sharedItems containsSemiMixedTypes="0" containsNonDate="0" containsDate="1" containsString="0" minDate="2012-07-16T06:03:13" maxDate="2012-07-16T21:50:41"/>
    </cacheField>
    <cacheField name="Type" numFmtId="0">
      <sharedItems count="3">
        <s v="AIm"/>
        <s v="APE"/>
        <s v="APP"/>
      </sharedItems>
    </cacheField>
    <cacheField name="P" numFmtId="0">
      <sharedItems/>
    </cacheField>
    <cacheField name="D" numFmtId="0">
      <sharedItems containsBlank="1"/>
    </cacheField>
    <cacheField name="Durée" numFmtId="0">
      <sharedItems containsSemiMixedTypes="0" containsString="0" containsNumber="1" minValue="6.7000000000000004E-2" maxValue="132.95500000000001"/>
    </cacheField>
    <cacheField name="Zone" numFmtId="0">
      <sharedItems count="3">
        <s v="   305 - SE2 Fab"/>
        <s v="   306 - SE4 Fab"/>
        <s v=" 1102 - PO4_Z2"/>
      </sharedItems>
    </cacheField>
    <cacheField name="Module" numFmtId="0">
      <sharedItems/>
    </cacheField>
    <cacheField name="Localisation fine" numFmtId="0">
      <sharedItems containsBlank="1"/>
    </cacheField>
    <cacheField name="Cause d'arrêt" numFmtId="0">
      <sharedItems/>
    </cacheField>
    <cacheField name="OPE" numFmtId="0">
      <sharedItems containsBlank="1"/>
    </cacheField>
    <cacheField name="Commentaire" numFmtId="0">
      <sharedItems containsBlank="1" count="15">
        <m/>
        <s v="retouche detringle non clipsé au COE"/>
        <s v="RETARD DE CANTINE"/>
        <s v="retard cantine"/>
        <s v="BLOCAGE DES VEHICULES AU ZONE MIROITERIE"/>
        <s v="Identificat° portes livrés par SE2 érronée"/>
        <s v="chute de kit sur raille"/>
        <s v="manque balancelle saturation"/>
        <s v="convoyeur balancelle en panne"/>
        <s v="APE GARNITURE PAVILL DEGRADE"/>
        <s v="APE MQ GARNITURE LAT D/G"/>
        <s v="AP0E PANNE ROBOT PARE BRISE"/>
        <s v="manque cablage pc2"/>
        <s v="APE MQ GARNITUR LAT D/G"/>
        <s v="manque corp de planche"/>
      </sharedItems>
    </cacheField>
    <cacheField name="Type orig." numFmtId="0">
      <sharedItems/>
    </cacheField>
    <cacheField name="Fin" numFmtId="22">
      <sharedItems containsSemiMixedTypes="0" containsNonDate="0" containsDate="1" containsString="0" minDate="2012-07-16T06:11:36" maxDate="2012-07-16T22:00:01"/>
    </cacheField>
    <cacheField name="Poste" numFmtId="0">
      <sharedItems/>
    </cacheField>
    <cacheField name="Equipe" numFmtId="0">
      <sharedItems/>
    </cacheField>
    <cacheField name="Diversité" numFmtId="0">
      <sharedItems containsNonDate="0" containsString="0" containsBlank="1"/>
    </cacheField>
    <cacheField name="Mnémo diversité" numFmtId="0">
      <sharedItems containsNonDate="0" containsString="0" containsBlank="1"/>
    </cacheField>
    <cacheField name="Support" numFmtId="0">
      <sharedItems containsNonDate="0" containsString="0" containsBlank="1"/>
    </cacheField>
    <cacheField name="Support 2" numFmtId="0">
      <sharedItems containsNonDate="0" containsString="0" containsBlank="1"/>
    </cacheField>
    <cacheField name="Module détecté" numFmtId="0">
      <sharedItems/>
    </cacheField>
    <cacheField name="Evénement" numFmtId="0">
      <sharedItems count="16">
        <s v="Ligne ¿ retard moins 15 VEH"/>
        <s v="Z3:Defaut Fermeture Hayon"/>
        <s v="Z2: CH02 arret fabrication P09 Gauche"/>
        <s v="Z3:arret Fab Poste12 Droit"/>
        <s v="Z3:arret de Fab Poste04 Gauche"/>
        <s v="Z3: Defaut Porte Western Gauche T38"/>
        <s v="Z3:arret Fabr Poste16 Gauch"/>
        <s v="Manque caisse"/>
        <s v="Z2: CH02 arret fabrication P01 Gauche"/>
        <s v="Demontage porte gauche"/>
        <s v="Demontage porte droit"/>
        <s v="Z3:arret Fabr Poste 08 Gauche"/>
        <s v="Z3 arret de Fab Poste 04 Droit"/>
        <s v="Z3:arret Fab Poste12 Gauch"/>
        <s v="Z3:arret Fab Poste16 Droit"/>
        <s v="Z3:Arret Chaine Assistance Montage PDC"/>
      </sharedItems>
    </cacheField>
    <cacheField name="Module déclaré" numFmtId="0">
      <sharedItems containsBlank="1"/>
    </cacheField>
    <cacheField name="Code localisation fine" numFmtId="0">
      <sharedItems containsBlank="1" containsMixedTypes="1" containsNumber="1" containsInteger="1" minValue="0" maxValue="0"/>
    </cacheField>
    <cacheField name="Cause" numFmtId="0">
      <sharedItems containsBlank="1"/>
    </cacheField>
    <cacheField name="Code arrêt" numFmtId="0">
      <sharedItems containsBlank="1"/>
    </cacheField>
    <cacheField name="Nb blocs" numFmtId="0">
      <sharedItems containsSemiMixedTypes="0" containsString="0" containsNumber="1" containsInteger="1" minValue="1" maxValue="1"/>
    </cacheField>
    <cacheField name="Famille d'arrêts" numFmtId="0">
      <sharedItems containsBlank="1"/>
    </cacheField>
    <cacheField name="Sous famille d'arrêts" numFmtId="0">
      <sharedItems containsBlank="1"/>
    </cacheField>
    <cacheField name="Perte Production" numFmtId="0">
      <sharedItems containsNonDate="0" containsString="0" containsBlank="1"/>
    </cacheField>
    <cacheField name="Type de robot" numFmtId="0">
      <sharedItems containsNonDate="0" containsString="0" containsBlank="1"/>
    </cacheField>
    <cacheField name="Niveau intervenant" numFmtId="0">
      <sharedItems containsNonDate="0" containsString="0" containsBlank="1"/>
    </cacheField>
    <cacheField name="Divers" numFmtId="0">
      <sharedItems containsNonDate="0" containsString="0" containsBlank="1"/>
    </cacheField>
    <cacheField name="NPT Début" numFmtId="0">
      <sharedItems containsSemiMixedTypes="0" containsString="0" containsNumber="1" containsInteger="1" minValue="0" maxValue="119"/>
    </cacheField>
    <cacheField name="N°défaut robot" numFmtId="0">
      <sharedItems containsNonDate="0" containsString="0" containsBlank="1"/>
    </cacheField>
    <cacheField name="PJI" numFmtId="0">
      <sharedItems/>
    </cacheField>
    <cacheField name="Code process" numFmtId="0">
      <sharedItems containsNonDate="0" containsString="0" containsBlank="1"/>
    </cacheField>
    <cacheField name="Prod. à fermeture" numFmtId="0">
      <sharedItems containsSemiMixedTypes="0" containsString="0" containsNumber="1" containsInteger="1" minValue="0" maxValue="119"/>
    </cacheField>
    <cacheField name="N° OT" numFmtId="0">
      <sharedItems containsNonDate="0" containsString="0"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7">
  <r>
    <s v="P"/>
    <d v="2012-07-16T21:50:41"/>
    <x v="0"/>
    <s v="Z"/>
    <m/>
    <n v="9.3179999999999996"/>
    <x v="0"/>
    <s v="   0 - COM1"/>
    <m/>
    <s v="Ligne ¿ retard moins 15 VEH"/>
    <m/>
    <x v="0"/>
    <s v="AIm"/>
    <d v="2012-07-16T22:00:01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21:44:55"/>
    <x v="0"/>
    <s v="Z"/>
    <m/>
    <n v="3.637"/>
    <x v="0"/>
    <s v="   0 - COM1"/>
    <m/>
    <s v="Ligne ¿ retard moins 15 VEH"/>
    <m/>
    <x v="0"/>
    <s v="AIm"/>
    <d v="2012-07-16T21:48:33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21:36:25"/>
    <x v="0"/>
    <s v="Z"/>
    <m/>
    <n v="6.3719999999999999"/>
    <x v="0"/>
    <s v="   0 - COM1"/>
    <m/>
    <s v="Ligne ¿ retard moins 15 VEH"/>
    <m/>
    <x v="0"/>
    <s v="AIm"/>
    <d v="2012-07-16T21:42:47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21:33:43"/>
    <x v="0"/>
    <s v="Z"/>
    <m/>
    <n v="0.53300000000000003"/>
    <x v="0"/>
    <s v="   0 - COM1"/>
    <m/>
    <s v="Ligne ¿ retard moins 15 VEH"/>
    <m/>
    <x v="0"/>
    <s v="AIm"/>
    <d v="2012-07-16T21:34:15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21:31:06"/>
    <x v="0"/>
    <s v="Z"/>
    <m/>
    <n v="0.46800000000000003"/>
    <x v="0"/>
    <s v="   0 - COM1"/>
    <m/>
    <s v="Ligne ¿ retard moins 15 VEH"/>
    <m/>
    <x v="0"/>
    <s v="AIm"/>
    <d v="2012-07-16T21:31:34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21:28:16"/>
    <x v="0"/>
    <s v="Z"/>
    <m/>
    <n v="0.7"/>
    <x v="0"/>
    <s v="   0 - COM1"/>
    <m/>
    <s v="Ligne ¿ retard moins 15 VEH"/>
    <m/>
    <x v="0"/>
    <s v="AIm"/>
    <d v="2012-07-16T21:28:58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21:25:50"/>
    <x v="0"/>
    <s v="Z"/>
    <m/>
    <n v="0.26800000000000002"/>
    <x v="0"/>
    <s v="   0 - COM1"/>
    <m/>
    <s v="Ligne ¿ retard moins 15 VEH"/>
    <m/>
    <x v="0"/>
    <s v="AIm"/>
    <d v="2012-07-16T21:26:06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21:21:32"/>
    <x v="0"/>
    <s v="Z"/>
    <m/>
    <n v="2.1680000000000001"/>
    <x v="0"/>
    <s v="   0 - COM1"/>
    <m/>
    <s v="Ligne ¿ retard moins 15 VEH"/>
    <m/>
    <x v="0"/>
    <s v="AIm"/>
    <d v="2012-07-16T21:23:42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21:21:14"/>
    <x v="1"/>
    <s v="Z"/>
    <s v="A"/>
    <n v="6.7000000000000004E-2"/>
    <x v="1"/>
    <s v="   0 - COM1 - GLOBAL ZONE"/>
    <m/>
    <s v="Z3:Defaut Fermeture Hayon"/>
    <m/>
    <x v="0"/>
    <s v="APE"/>
    <d v="2012-07-16T21:21:18"/>
    <s v="Matin"/>
    <s v="B"/>
    <m/>
    <m/>
    <m/>
    <m/>
    <s v="0 - COM1"/>
    <x v="1"/>
    <s v="0 - COM1"/>
    <m/>
    <m/>
    <m/>
    <n v="1"/>
    <m/>
    <m/>
    <m/>
    <m/>
    <m/>
    <m/>
    <n v="0"/>
    <m/>
    <s v="'"/>
    <m/>
    <n v="0"/>
    <m/>
  </r>
  <r>
    <s v="F"/>
    <d v="2012-07-16T20:51:09"/>
    <x v="0"/>
    <s v="Z"/>
    <m/>
    <n v="19.382999999999999"/>
    <x v="0"/>
    <s v="   0 - COM1"/>
    <m/>
    <s v="Ligne ¿ retard moins 15 VEH"/>
    <m/>
    <x v="0"/>
    <s v="AIm"/>
    <d v="2012-07-16T21:10:32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20:46:36"/>
    <x v="0"/>
    <s v="Z"/>
    <m/>
    <n v="4.5049999999999999"/>
    <x v="0"/>
    <s v="   0 - COM1"/>
    <m/>
    <s v="Ligne ¿ retard moins 15 VEH"/>
    <m/>
    <x v="0"/>
    <s v="AIm"/>
    <d v="2012-07-16T20:51:07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20:43:28"/>
    <x v="0"/>
    <s v="Z"/>
    <m/>
    <n v="0.93500000000000005"/>
    <x v="0"/>
    <s v="   0 - COM1"/>
    <m/>
    <s v="Ligne ¿ retard moins 15 VEH"/>
    <m/>
    <x v="0"/>
    <s v="AIm"/>
    <d v="2012-07-16T20:44:24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20:32:04"/>
    <x v="0"/>
    <s v="Z"/>
    <m/>
    <n v="2.57"/>
    <x v="0"/>
    <s v="   0 - COM1"/>
    <m/>
    <s v="Ligne ¿ retard moins 15 VEH"/>
    <m/>
    <x v="0"/>
    <s v="AIm"/>
    <d v="2012-07-16T20:34:38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20:31:35"/>
    <x v="0"/>
    <s v="Z"/>
    <m/>
    <n v="0.433"/>
    <x v="0"/>
    <s v="   0 - COM1"/>
    <m/>
    <s v="Ligne ¿ retard moins 15 VEH"/>
    <m/>
    <x v="0"/>
    <s v="AIm"/>
    <d v="2012-07-16T20:32:02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20:30:11"/>
    <x v="0"/>
    <s v="Z"/>
    <m/>
    <n v="1.367"/>
    <x v="0"/>
    <s v="   0 - COM1"/>
    <m/>
    <s v="Ligne ¿ retard moins 15 VEH"/>
    <m/>
    <x v="0"/>
    <s v="AIm"/>
    <d v="2012-07-16T20:31:34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20:27:35"/>
    <x v="0"/>
    <s v="Z"/>
    <m/>
    <n v="0.433"/>
    <x v="0"/>
    <s v="   0 - COM1"/>
    <m/>
    <s v="Ligne ¿ retard moins 15 VEH"/>
    <m/>
    <x v="0"/>
    <s v="AIm"/>
    <d v="2012-07-16T20:28:01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20:21:59"/>
    <x v="0"/>
    <s v="Z"/>
    <m/>
    <n v="1.202"/>
    <x v="0"/>
    <s v="   0 - COM1"/>
    <m/>
    <s v="Ligne ¿ retard moins 15 VEH"/>
    <m/>
    <x v="0"/>
    <s v="AIm"/>
    <d v="2012-07-16T20:23:11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20:15:44"/>
    <x v="1"/>
    <s v="Z"/>
    <s v="M"/>
    <n v="0.6"/>
    <x v="2"/>
    <s v="   6 - CH02 - CH02"/>
    <s v="Ensemble convoyeur"/>
    <s v="Retouche"/>
    <s v="AY13592"/>
    <x v="1"/>
    <s v="APE"/>
    <d v="2012-07-16T20:16:50"/>
    <s v="Matin"/>
    <s v="B"/>
    <m/>
    <m/>
    <m/>
    <m/>
    <s v="6 - CH02"/>
    <x v="2"/>
    <s v="6 - CH02"/>
    <n v="0"/>
    <s v="'A54"/>
    <s v="'0A54"/>
    <n v="1"/>
    <s v="ARRETS GENERAUX_EXPLOIT."/>
    <s v="ARRETS FABRICATION"/>
    <m/>
    <m/>
    <m/>
    <m/>
    <n v="119"/>
    <m/>
    <s v="'"/>
    <m/>
    <n v="119"/>
    <m/>
  </r>
  <r>
    <s v="F"/>
    <d v="2012-07-16T19:52:55"/>
    <x v="1"/>
    <s v="Z"/>
    <s v="M"/>
    <n v="3.17"/>
    <x v="1"/>
    <s v=" 12 - ANDON 12 - ANDON 12"/>
    <s v="Aiguillage"/>
    <s v="Tirettes"/>
    <s v="AX12650"/>
    <x v="2"/>
    <s v="APE"/>
    <d v="2012-07-16T19:56:35"/>
    <s v="Matin"/>
    <s v="B"/>
    <m/>
    <m/>
    <m/>
    <m/>
    <s v="12 - ANDON 12"/>
    <x v="3"/>
    <s v="12 - ANDON 12"/>
    <s v="A"/>
    <s v="'0ZZ"/>
    <s v="'A0ZZ"/>
    <n v="1"/>
    <m/>
    <m/>
    <m/>
    <m/>
    <m/>
    <m/>
    <n v="0"/>
    <m/>
    <s v="'"/>
    <m/>
    <n v="0"/>
    <m/>
  </r>
  <r>
    <s v="F"/>
    <d v="2012-07-16T19:50:01"/>
    <x v="1"/>
    <s v="Z"/>
    <s v="M"/>
    <n v="2.11"/>
    <x v="0"/>
    <s v="   4 - ANDON 04 - ANDON 04"/>
    <s v="Ensemble butee"/>
    <s v="Manque personnel responsab.int.atelier(ex.greve)"/>
    <s v="AY13694"/>
    <x v="3"/>
    <s v="APE"/>
    <d v="2012-07-16T19:52:37"/>
    <s v="Matin"/>
    <s v="B"/>
    <m/>
    <m/>
    <m/>
    <m/>
    <s v="4 - ANDON 04"/>
    <x v="4"/>
    <s v="4 - ANDON 04"/>
    <s v="B"/>
    <s v="'A63"/>
    <s v="'BA63"/>
    <n v="1"/>
    <m/>
    <m/>
    <m/>
    <m/>
    <m/>
    <m/>
    <n v="0"/>
    <m/>
    <s v="'"/>
    <m/>
    <n v="0"/>
    <m/>
  </r>
  <r>
    <s v="F"/>
    <d v="2012-07-16T19:50:01"/>
    <x v="1"/>
    <s v="Z"/>
    <s v="M"/>
    <n v="2.3370000000000002"/>
    <x v="1"/>
    <s v=" 12 - ANDON 12 - ANDON 12"/>
    <s v="Aiguillage"/>
    <s v="Tirettes"/>
    <s v="AX12650"/>
    <x v="2"/>
    <s v="APE"/>
    <d v="2012-07-16T19:52:51"/>
    <s v="Matin"/>
    <s v="B"/>
    <m/>
    <m/>
    <m/>
    <m/>
    <s v="12 - ANDON 12"/>
    <x v="3"/>
    <s v="12 - ANDON 12"/>
    <s v="A"/>
    <s v="'0ZZ"/>
    <s v="'A0ZZ"/>
    <n v="1"/>
    <m/>
    <m/>
    <m/>
    <m/>
    <m/>
    <m/>
    <n v="0"/>
    <m/>
    <s v="'"/>
    <m/>
    <n v="0"/>
    <m/>
  </r>
  <r>
    <s v="F"/>
    <d v="2012-07-16T19:02:33"/>
    <x v="1"/>
    <s v="Z"/>
    <s v="A"/>
    <n v="0.3"/>
    <x v="1"/>
    <s v="   0 - COM1 - GLOBAL ZONE"/>
    <m/>
    <s v="Z3: Defaut Porte Western Gauche T38"/>
    <m/>
    <x v="0"/>
    <s v="APE"/>
    <d v="2012-07-16T19:03:21"/>
    <s v="Matin"/>
    <s v="B"/>
    <m/>
    <m/>
    <m/>
    <m/>
    <s v="0 - COM1"/>
    <x v="5"/>
    <s v="0 - COM1"/>
    <m/>
    <m/>
    <m/>
    <n v="1"/>
    <m/>
    <m/>
    <m/>
    <m/>
    <m/>
    <m/>
    <n v="0"/>
    <m/>
    <s v="'"/>
    <m/>
    <n v="0"/>
    <m/>
  </r>
  <r>
    <s v="F"/>
    <d v="2012-07-16T18:52:45"/>
    <x v="1"/>
    <s v="Z"/>
    <s v="M"/>
    <n v="5.5350000000000001"/>
    <x v="1"/>
    <s v=" 16 - ANDON 16 - ANDON 16"/>
    <s v="Aiguillage"/>
    <s v="Tirettes"/>
    <s v="AX12650"/>
    <x v="4"/>
    <s v="APE"/>
    <d v="2012-07-16T18:58:47"/>
    <s v="Matin"/>
    <s v="B"/>
    <m/>
    <m/>
    <m/>
    <m/>
    <s v="16 - ANDON 16"/>
    <x v="6"/>
    <s v="16 - ANDON 16"/>
    <s v="A"/>
    <s v="'0ZZ"/>
    <s v="'A0ZZ"/>
    <n v="1"/>
    <m/>
    <m/>
    <m/>
    <m/>
    <m/>
    <m/>
    <n v="0"/>
    <m/>
    <s v="'"/>
    <m/>
    <n v="0"/>
    <m/>
  </r>
  <r>
    <s v="F"/>
    <d v="2012-07-16T18:47:13"/>
    <x v="0"/>
    <s v="Z"/>
    <m/>
    <n v="4.0330000000000004"/>
    <x v="1"/>
    <s v="   0 - COM1"/>
    <m/>
    <s v="Manque caisse"/>
    <m/>
    <x v="0"/>
    <s v="AIm"/>
    <d v="2012-07-16T18:51:15"/>
    <s v="Matin"/>
    <s v="B"/>
    <m/>
    <m/>
    <m/>
    <m/>
    <s v="0 - COM1"/>
    <x v="7"/>
    <m/>
    <m/>
    <m/>
    <m/>
    <n v="1"/>
    <m/>
    <m/>
    <m/>
    <m/>
    <m/>
    <m/>
    <n v="0"/>
    <m/>
    <s v="'"/>
    <m/>
    <n v="0"/>
    <m/>
  </r>
  <r>
    <s v="F"/>
    <d v="2012-07-16T18:46:29"/>
    <x v="0"/>
    <s v="Z"/>
    <m/>
    <n v="43.533000000000001"/>
    <x v="0"/>
    <s v="   0 - COM1"/>
    <m/>
    <s v="Ligne ¿ retard moins 15 VEH"/>
    <m/>
    <x v="0"/>
    <s v="AIm"/>
    <d v="2012-07-16T19:30:29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18:40:02"/>
    <x v="0"/>
    <s v="Z"/>
    <m/>
    <n v="4.2699999999999996"/>
    <x v="0"/>
    <s v="   0 - COM1"/>
    <m/>
    <s v="Ligne ¿ retard moins 15 VEH"/>
    <m/>
    <x v="0"/>
    <s v="AIm"/>
    <d v="2012-07-16T18:44:19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18:18:53"/>
    <x v="0"/>
    <s v="Z"/>
    <m/>
    <n v="19.016999999999999"/>
    <x v="0"/>
    <s v="   0 - COM1"/>
    <m/>
    <s v="Ligne ¿ retard moins 15 VEH"/>
    <m/>
    <x v="0"/>
    <s v="AIm"/>
    <d v="2012-07-16T18:37:54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18:15:43"/>
    <x v="0"/>
    <s v="Z"/>
    <m/>
    <n v="1.0329999999999999"/>
    <x v="0"/>
    <s v="   0 - COM1"/>
    <m/>
    <s v="Ligne ¿ retard moins 15 VEH"/>
    <m/>
    <x v="0"/>
    <s v="AIm"/>
    <d v="2012-07-16T18:16:45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18:12:51"/>
    <x v="0"/>
    <s v="Z"/>
    <m/>
    <n v="0.70199999999999996"/>
    <x v="0"/>
    <s v="   0 - COM1"/>
    <m/>
    <s v="Ligne ¿ retard moins 15 VEH"/>
    <m/>
    <x v="0"/>
    <s v="AIm"/>
    <d v="2012-07-16T18:13:33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17:42:35"/>
    <x v="1"/>
    <s v="Z"/>
    <s v="M"/>
    <n v="5.0419999999999998"/>
    <x v="2"/>
    <s v="   6 - CH02 - CH02"/>
    <s v="Ensemble convoyeur"/>
    <s v="Tirettes"/>
    <s v="AY13592"/>
    <x v="5"/>
    <s v="APE"/>
    <d v="2012-07-16T17:48:07"/>
    <s v="Matin"/>
    <s v="B"/>
    <m/>
    <m/>
    <m/>
    <m/>
    <s v="6 - CH02"/>
    <x v="8"/>
    <s v="6 - CH02"/>
    <n v="0"/>
    <s v="'0ZZ"/>
    <s v="'00ZZ"/>
    <n v="1"/>
    <m/>
    <m/>
    <m/>
    <m/>
    <m/>
    <m/>
    <n v="102"/>
    <m/>
    <s v="'"/>
    <m/>
    <n v="102"/>
    <m/>
  </r>
  <r>
    <s v="F"/>
    <d v="2012-07-16T17:36:21"/>
    <x v="1"/>
    <s v="Z"/>
    <s v="M"/>
    <n v="5.1050000000000004"/>
    <x v="2"/>
    <s v="   6 - CH02 - CH02"/>
    <s v="Ensemble convoyeur"/>
    <s v="Tirettes"/>
    <s v="AY13592"/>
    <x v="5"/>
    <s v="APE"/>
    <d v="2012-07-16T17:41:57"/>
    <s v="Matin"/>
    <s v="B"/>
    <m/>
    <m/>
    <m/>
    <m/>
    <s v="6 - CH02"/>
    <x v="8"/>
    <s v="6 - CH02"/>
    <n v="0"/>
    <s v="'0ZZ"/>
    <s v="'00ZZ"/>
    <n v="1"/>
    <m/>
    <m/>
    <m/>
    <m/>
    <m/>
    <m/>
    <n v="102"/>
    <m/>
    <s v="'"/>
    <m/>
    <n v="102"/>
    <m/>
  </r>
  <r>
    <s v="F"/>
    <d v="2012-07-16T17:31:33"/>
    <x v="0"/>
    <s v="Z"/>
    <m/>
    <n v="39.164999999999999"/>
    <x v="0"/>
    <s v="   0 - COM1"/>
    <m/>
    <s v="Ligne ¿ retard moins 15 VEH"/>
    <m/>
    <x v="0"/>
    <s v="AIm"/>
    <d v="2012-07-16T18:10:43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17:27:13"/>
    <x v="0"/>
    <s v="Z"/>
    <m/>
    <n v="2.202"/>
    <x v="0"/>
    <s v="   0 - COM1"/>
    <m/>
    <s v="Ligne ¿ retard moins 15 VEH"/>
    <m/>
    <x v="0"/>
    <s v="AIm"/>
    <d v="2012-07-16T17:29:25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17:24:11"/>
    <x v="0"/>
    <s v="Z"/>
    <m/>
    <n v="0.9"/>
    <x v="0"/>
    <s v="   0 - COM1"/>
    <m/>
    <s v="Ligne ¿ retard moins 15 VEH"/>
    <m/>
    <x v="0"/>
    <s v="AIm"/>
    <d v="2012-07-16T17:25:05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17:19:19"/>
    <x v="0"/>
    <s v="Z"/>
    <m/>
    <n v="0.46700000000000003"/>
    <x v="0"/>
    <s v="   0 - COM1"/>
    <m/>
    <s v="Ligne ¿ retard moins 15 VEH"/>
    <m/>
    <x v="0"/>
    <s v="AIm"/>
    <d v="2012-07-16T17:19:47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17:11:12"/>
    <x v="0"/>
    <s v="Z"/>
    <m/>
    <n v="3.7370000000000001"/>
    <x v="0"/>
    <s v="   0 - COM1"/>
    <m/>
    <s v="Ligne ¿ retard moins 15 VEH"/>
    <m/>
    <x v="0"/>
    <s v="AIm"/>
    <d v="2012-07-16T17:14:56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16:42:22"/>
    <x v="0"/>
    <s v="Z"/>
    <m/>
    <n v="26.695"/>
    <x v="0"/>
    <s v="   0 - COM1"/>
    <m/>
    <s v="Ligne ¿ retard moins 15 VEH"/>
    <m/>
    <x v="0"/>
    <s v="AIm"/>
    <d v="2012-07-16T17:09:04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16:35:16"/>
    <x v="0"/>
    <s v="Z"/>
    <m/>
    <n v="4.9720000000000004"/>
    <x v="0"/>
    <s v="   0 - COM1"/>
    <m/>
    <s v="Ligne ¿ retard moins 15 VEH"/>
    <m/>
    <x v="0"/>
    <s v="AIm"/>
    <d v="2012-07-16T16:40:14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16:34:27"/>
    <x v="1"/>
    <s v="Z"/>
    <s v="M"/>
    <n v="0.53300000000000003"/>
    <x v="2"/>
    <s v="   6 - CH02 - CH02"/>
    <s v="Ensemble convoyeur"/>
    <s v="Tirettes"/>
    <s v="AY13592"/>
    <x v="6"/>
    <s v="APE"/>
    <d v="2012-07-16T16:35:29"/>
    <s v="Matin"/>
    <s v="B"/>
    <m/>
    <m/>
    <m/>
    <m/>
    <s v="6 - CH02"/>
    <x v="8"/>
    <s v="6 - CH02"/>
    <n v="0"/>
    <s v="'0ZZ"/>
    <s v="'00ZZ"/>
    <n v="1"/>
    <m/>
    <m/>
    <m/>
    <m/>
    <m/>
    <m/>
    <n v="92"/>
    <m/>
    <s v="'"/>
    <m/>
    <n v="92"/>
    <m/>
  </r>
  <r>
    <s v="F"/>
    <d v="2012-07-16T16:31:54"/>
    <x v="0"/>
    <s v="Z"/>
    <m/>
    <n v="1.2350000000000001"/>
    <x v="0"/>
    <s v="   0 - COM1"/>
    <m/>
    <s v="Ligne ¿ retard moins 15 VEH"/>
    <m/>
    <x v="0"/>
    <s v="AIm"/>
    <d v="2012-07-16T16:33:08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16:31:20"/>
    <x v="0"/>
    <s v="Z"/>
    <m/>
    <n v="0.40200000000000002"/>
    <x v="0"/>
    <s v="   0 - COM1"/>
    <m/>
    <s v="Ligne ¿ retard moins 15 VEH"/>
    <m/>
    <x v="0"/>
    <s v="AIm"/>
    <d v="2012-07-16T16:31:44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16:28:13"/>
    <x v="0"/>
    <s v="Z"/>
    <m/>
    <n v="0.96799999999999997"/>
    <x v="0"/>
    <s v="   0 - COM1"/>
    <m/>
    <s v="Ligne ¿ retard moins 15 VEH"/>
    <m/>
    <x v="0"/>
    <s v="AIm"/>
    <d v="2012-07-16T16:29:11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15:55:14"/>
    <x v="0"/>
    <s v="Z"/>
    <m/>
    <n v="20.847999999999999"/>
    <x v="0"/>
    <s v="   0 - COM1"/>
    <m/>
    <s v="Ligne ¿ retard moins 15 VEH"/>
    <m/>
    <x v="0"/>
    <s v="AIm"/>
    <d v="2012-07-16T16:26:05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15:54:28"/>
    <x v="0"/>
    <s v="Z"/>
    <m/>
    <n v="0.73499999999999999"/>
    <x v="0"/>
    <s v="   0 - COM1"/>
    <m/>
    <s v="Ligne ¿ retard moins 15 VEH"/>
    <m/>
    <x v="0"/>
    <s v="AIm"/>
    <d v="2012-07-16T15:55:12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15:53:48"/>
    <x v="0"/>
    <s v="Z"/>
    <m/>
    <n v="0.63300000000000001"/>
    <x v="0"/>
    <s v="   0 - COM1"/>
    <m/>
    <s v="Ligne ¿ retard moins 15 VEH"/>
    <m/>
    <x v="0"/>
    <s v="AIm"/>
    <d v="2012-07-16T15:54:26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15:49:36"/>
    <x v="0"/>
    <s v="Z"/>
    <m/>
    <n v="2.0369999999999999"/>
    <x v="0"/>
    <s v="   0 - COM1"/>
    <m/>
    <s v="Ligne ¿ retard moins 15 VEH"/>
    <m/>
    <x v="0"/>
    <s v="AIm"/>
    <d v="2012-07-16T15:51:38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15:42:35"/>
    <x v="0"/>
    <s v="Z"/>
    <s v="M"/>
    <n v="7.0119999999999996"/>
    <x v="0"/>
    <s v="   0 - COM1 - GLOBAL ZONE"/>
    <s v="Panneau fluides"/>
    <s v="Manque balancelles"/>
    <s v="AY13694"/>
    <x v="7"/>
    <s v="APE"/>
    <d v="2012-07-16T15:50:06"/>
    <s v="Matin"/>
    <s v="B"/>
    <m/>
    <m/>
    <m/>
    <m/>
    <s v="0 - COM1"/>
    <x v="9"/>
    <s v="0 - COM1"/>
    <s v="P"/>
    <s v="'C85"/>
    <s v="'PC85"/>
    <n v="1"/>
    <m/>
    <m/>
    <m/>
    <m/>
    <m/>
    <m/>
    <n v="0"/>
    <m/>
    <s v="'"/>
    <m/>
    <n v="0"/>
    <m/>
  </r>
  <r>
    <s v="F"/>
    <d v="2012-07-16T15:37:47"/>
    <x v="0"/>
    <s v="Z"/>
    <m/>
    <n v="2.5680000000000001"/>
    <x v="0"/>
    <s v="   0 - COM1"/>
    <m/>
    <s v="Ligne ¿ retard moins 15 VEH"/>
    <m/>
    <x v="0"/>
    <s v="AIm"/>
    <d v="2012-07-16T15:40:21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15:20:45"/>
    <x v="2"/>
    <s v="Z"/>
    <s v="M"/>
    <n v="15.098000000000001"/>
    <x v="0"/>
    <s v="   0 - COM1 - GLOBAL ZONE"/>
    <s v="Pupitre de commande"/>
    <s v="Frein HS"/>
    <s v="AY13694"/>
    <x v="8"/>
    <s v="APE"/>
    <d v="2012-07-16T15:36:21"/>
    <s v="Matin"/>
    <s v="B"/>
    <m/>
    <m/>
    <m/>
    <m/>
    <s v="0 - COM1"/>
    <x v="10"/>
    <s v="0 - COM1"/>
    <s v="J"/>
    <s v="'D0A"/>
    <s v="'JD0A"/>
    <n v="1"/>
    <m/>
    <m/>
    <m/>
    <m/>
    <m/>
    <m/>
    <n v="0"/>
    <m/>
    <s v="'"/>
    <m/>
    <n v="0"/>
    <m/>
  </r>
  <r>
    <s v="F"/>
    <d v="2012-07-16T15:19:15"/>
    <x v="0"/>
    <s v="Z"/>
    <m/>
    <n v="1.302"/>
    <x v="0"/>
    <s v="   0 - COM1"/>
    <m/>
    <s v="Ligne ¿ retard moins 15 VEH"/>
    <m/>
    <x v="0"/>
    <s v="AIm"/>
    <d v="2012-07-16T15:20:33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15:15:55"/>
    <x v="0"/>
    <s v="Z"/>
    <s v="M"/>
    <n v="1.4670000000000001"/>
    <x v="0"/>
    <s v="   0 - COM1 - GLOBAL ZONE"/>
    <s v="Ensemble protection"/>
    <s v="Manque balancelles"/>
    <s v="AY13694"/>
    <x v="7"/>
    <s v="APE"/>
    <d v="2012-07-16T15:17:53"/>
    <s v="Matin"/>
    <s v="B"/>
    <m/>
    <m/>
    <m/>
    <m/>
    <s v="0 - COM1"/>
    <x v="10"/>
    <s v="0 - COM1"/>
    <s v="D"/>
    <s v="'C85"/>
    <s v="'DC85"/>
    <n v="1"/>
    <m/>
    <m/>
    <m/>
    <m/>
    <m/>
    <m/>
    <n v="0"/>
    <m/>
    <s v="'"/>
    <m/>
    <n v="0"/>
    <m/>
  </r>
  <r>
    <s v="F"/>
    <d v="2012-07-16T15:14:43"/>
    <x v="0"/>
    <s v="Z"/>
    <m/>
    <n v="0.86699999999999999"/>
    <x v="0"/>
    <s v="   0 - COM1"/>
    <m/>
    <s v="Ligne ¿ retard moins 15 VEH"/>
    <m/>
    <x v="0"/>
    <s v="AIm"/>
    <d v="2012-07-16T15:15:35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14:53:50"/>
    <x v="0"/>
    <s v="Z"/>
    <m/>
    <n v="18.75"/>
    <x v="0"/>
    <s v="   0 - COM1"/>
    <m/>
    <s v="Ligne ¿ retard moins 15 VEH"/>
    <m/>
    <x v="0"/>
    <s v="AIm"/>
    <d v="2012-07-16T15:12:35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14:50:50"/>
    <x v="0"/>
    <s v="Z"/>
    <m/>
    <n v="0.73499999999999999"/>
    <x v="0"/>
    <s v="   0 - COM1"/>
    <m/>
    <s v="Ligne ¿ retard moins 15 VEH"/>
    <m/>
    <x v="0"/>
    <s v="AIm"/>
    <d v="2012-07-16T14:51:34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14:50:07"/>
    <x v="0"/>
    <s v="Z"/>
    <m/>
    <n v="0.66700000000000004"/>
    <x v="0"/>
    <s v="   0 - COM1"/>
    <m/>
    <s v="Ligne ¿ retard moins 15 VEH"/>
    <m/>
    <x v="0"/>
    <s v="AIm"/>
    <d v="2012-07-16T14:50:48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14:47:27"/>
    <x v="0"/>
    <s v="Z"/>
    <m/>
    <n v="0.53300000000000003"/>
    <x v="0"/>
    <s v="   0 - COM1"/>
    <m/>
    <s v="Ligne ¿ retard moins 15 VEH"/>
    <m/>
    <x v="0"/>
    <s v="AIm"/>
    <d v="2012-07-16T14:47:59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14:46:01"/>
    <x v="0"/>
    <s v="Z"/>
    <m/>
    <n v="1.4019999999999999"/>
    <x v="0"/>
    <s v="   0 - COM1"/>
    <m/>
    <s v="Ligne ¿ retard moins 15 VEH"/>
    <m/>
    <x v="0"/>
    <s v="AIm"/>
    <d v="2012-07-16T14:47:25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14:34:45"/>
    <x v="0"/>
    <s v="Z"/>
    <m/>
    <n v="9.1419999999999995"/>
    <x v="0"/>
    <s v="   0 - COM1"/>
    <m/>
    <s v="Ligne ¿ retard moins 15 VEH"/>
    <m/>
    <x v="0"/>
    <s v="AIm"/>
    <d v="2012-07-16T14:43:53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14:24:29"/>
    <x v="0"/>
    <s v="Z"/>
    <m/>
    <n v="8.1120000000000001"/>
    <x v="0"/>
    <s v="   0 - COM1"/>
    <m/>
    <s v="Ligne ¿ retard moins 15 VEH"/>
    <m/>
    <x v="0"/>
    <s v="AIm"/>
    <d v="2012-07-16T14:32:36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14:23:17"/>
    <x v="0"/>
    <s v="Z"/>
    <m/>
    <n v="1.167"/>
    <x v="0"/>
    <s v="   0 - COM1"/>
    <m/>
    <s v="Ligne ¿ retard moins 15 VEH"/>
    <m/>
    <x v="0"/>
    <s v="AIm"/>
    <d v="2012-07-16T14:24:27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14:13:03"/>
    <x v="0"/>
    <s v="Z"/>
    <m/>
    <n v="8.1050000000000004"/>
    <x v="0"/>
    <s v="   0 - COM1"/>
    <m/>
    <s v="Ligne ¿ retard moins 15 VEH"/>
    <m/>
    <x v="0"/>
    <s v="AIm"/>
    <d v="2012-07-16T14:21:09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14:10:39"/>
    <x v="0"/>
    <s v="Z"/>
    <m/>
    <n v="2.3679999999999999"/>
    <x v="0"/>
    <s v="   0 - COM1"/>
    <m/>
    <s v="Ligne ¿ retard moins 15 VEH"/>
    <m/>
    <x v="0"/>
    <s v="AIm"/>
    <d v="2012-07-16T14:13:01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14:07:19"/>
    <x v="0"/>
    <s v="Z"/>
    <m/>
    <n v="1.202"/>
    <x v="0"/>
    <s v="   0 - COM1"/>
    <m/>
    <s v="Ligne ¿ retard moins 15 VEH"/>
    <m/>
    <x v="0"/>
    <s v="AIm"/>
    <d v="2012-07-16T14:08:31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14:04:27"/>
    <x v="0"/>
    <s v="Z"/>
    <m/>
    <n v="0.73499999999999999"/>
    <x v="0"/>
    <s v="   0 - COM1"/>
    <m/>
    <s v="Ligne ¿ retard moins 15 VEH"/>
    <m/>
    <x v="0"/>
    <s v="AIm"/>
    <d v="2012-07-16T14:05:11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13:58:00"/>
    <x v="0"/>
    <s v="Z"/>
    <m/>
    <n v="2.0350000000000001"/>
    <x v="0"/>
    <s v="   0 - COM1"/>
    <m/>
    <s v="Ligne ¿ retard moins 15 VEH"/>
    <m/>
    <x v="0"/>
    <s v="AIm"/>
    <d v="2012-07-16T14:00:02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13:47:32"/>
    <x v="0"/>
    <s v="Z"/>
    <m/>
    <n v="8.3420000000000005"/>
    <x v="0"/>
    <s v="   0 - COM1"/>
    <m/>
    <s v="Ligne ¿ retard moins 15 VEH"/>
    <m/>
    <x v="0"/>
    <s v="AIm"/>
    <d v="2012-07-16T13:55:52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13:44:38"/>
    <x v="0"/>
    <s v="Z"/>
    <m/>
    <n v="2.8679999999999999"/>
    <x v="0"/>
    <s v="   0 - COM1"/>
    <m/>
    <s v="Ligne ¿ retard moins 15 VEH"/>
    <m/>
    <x v="0"/>
    <s v="AIm"/>
    <d v="2012-07-16T13:47:30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13:26:07"/>
    <x v="0"/>
    <s v="Z"/>
    <m/>
    <n v="16.378"/>
    <x v="0"/>
    <s v="   0 - COM1"/>
    <m/>
    <s v="Ligne ¿ retard moins 15 VEH"/>
    <m/>
    <x v="0"/>
    <s v="AIm"/>
    <d v="2012-07-16T13:42:29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13:24:15"/>
    <x v="0"/>
    <s v="Z"/>
    <m/>
    <n v="1.835"/>
    <x v="0"/>
    <s v="   0 - COM1"/>
    <m/>
    <s v="Ligne ¿ retard moins 15 VEH"/>
    <m/>
    <x v="0"/>
    <s v="AIm"/>
    <d v="2012-07-16T13:26:05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13:19:52"/>
    <x v="1"/>
    <s v="Z"/>
    <s v="A"/>
    <n v="2.2349999999999999"/>
    <x v="0"/>
    <s v="   8 - ANDON 08 - ANDON 08"/>
    <m/>
    <s v="Z3:arret Fabr Poste 08 Gauche"/>
    <m/>
    <x v="0"/>
    <s v="APE"/>
    <d v="2012-07-16T13:22:37"/>
    <s v="Matin"/>
    <s v="B"/>
    <m/>
    <m/>
    <m/>
    <m/>
    <s v="8 - ANDON 08"/>
    <x v="11"/>
    <s v="8 - ANDON 08"/>
    <m/>
    <m/>
    <m/>
    <n v="1"/>
    <m/>
    <m/>
    <m/>
    <m/>
    <m/>
    <m/>
    <n v="0"/>
    <m/>
    <s v="'"/>
    <m/>
    <n v="0"/>
    <m/>
  </r>
  <r>
    <s v="F"/>
    <d v="2012-07-16T12:54:47"/>
    <x v="1"/>
    <s v="Z"/>
    <s v="A"/>
    <n v="0.16700000000000001"/>
    <x v="0"/>
    <s v="   0 - COM1 - GLOBAL ZONE"/>
    <m/>
    <s v="Demontage porte gauche"/>
    <m/>
    <x v="0"/>
    <s v="APE"/>
    <d v="2012-07-16T12:54:57"/>
    <s v="Matin"/>
    <s v="B"/>
    <m/>
    <m/>
    <m/>
    <m/>
    <s v="0 - COM1"/>
    <x v="9"/>
    <s v="0 - COM1"/>
    <m/>
    <m/>
    <m/>
    <n v="1"/>
    <m/>
    <m/>
    <m/>
    <m/>
    <m/>
    <m/>
    <n v="0"/>
    <m/>
    <s v="'"/>
    <m/>
    <n v="0"/>
    <m/>
  </r>
  <r>
    <s v="F"/>
    <d v="2012-07-16T12:47:48"/>
    <x v="1"/>
    <s v="Z"/>
    <s v="A"/>
    <n v="0.438"/>
    <x v="0"/>
    <s v="   0 - COM1 - GLOBAL ZONE"/>
    <m/>
    <s v="Demontage porte droit"/>
    <m/>
    <x v="0"/>
    <s v="APE"/>
    <d v="2012-07-16T12:48:45"/>
    <s v="Matin"/>
    <s v="B"/>
    <m/>
    <m/>
    <m/>
    <m/>
    <s v="0 - COM1"/>
    <x v="10"/>
    <s v="0 - COM1"/>
    <m/>
    <m/>
    <m/>
    <n v="1"/>
    <m/>
    <m/>
    <m/>
    <m/>
    <m/>
    <m/>
    <n v="0"/>
    <m/>
    <s v="'"/>
    <m/>
    <n v="0"/>
    <m/>
  </r>
  <r>
    <s v="F"/>
    <d v="2012-07-16T12:41:35"/>
    <x v="1"/>
    <s v="Z"/>
    <s v="A"/>
    <n v="2.9750000000000001"/>
    <x v="0"/>
    <s v="   0 - COM1 - GLOBAL ZONE"/>
    <m/>
    <s v="Demontage porte droit"/>
    <m/>
    <x v="0"/>
    <s v="APE"/>
    <d v="2012-07-16T12:45:26"/>
    <s v="Matin"/>
    <s v="B"/>
    <m/>
    <m/>
    <m/>
    <m/>
    <s v="0 - COM1"/>
    <x v="10"/>
    <s v="0 - COM1"/>
    <m/>
    <m/>
    <m/>
    <n v="1"/>
    <m/>
    <m/>
    <m/>
    <m/>
    <m/>
    <m/>
    <n v="0"/>
    <m/>
    <s v="'"/>
    <m/>
    <n v="0"/>
    <m/>
  </r>
  <r>
    <s v="F"/>
    <d v="2012-07-16T12:40:45"/>
    <x v="1"/>
    <s v="Z"/>
    <s v="A"/>
    <n v="0.26700000000000002"/>
    <x v="0"/>
    <s v="   0 - COM1 - GLOBAL ZONE"/>
    <m/>
    <s v="Demontage porte droit"/>
    <m/>
    <x v="0"/>
    <s v="APE"/>
    <d v="2012-07-16T12:41:31"/>
    <s v="Matin"/>
    <s v="B"/>
    <m/>
    <m/>
    <m/>
    <m/>
    <s v="0 - COM1"/>
    <x v="10"/>
    <s v="0 - COM1"/>
    <m/>
    <m/>
    <m/>
    <n v="1"/>
    <m/>
    <m/>
    <m/>
    <m/>
    <m/>
    <m/>
    <n v="0"/>
    <m/>
    <s v="'"/>
    <m/>
    <n v="0"/>
    <m/>
  </r>
  <r>
    <s v="F"/>
    <d v="2012-07-16T12:37:10"/>
    <x v="1"/>
    <s v="Z"/>
    <s v="A"/>
    <n v="2.0750000000000002"/>
    <x v="0"/>
    <s v="   0 - COM1 - GLOBAL ZONE"/>
    <m/>
    <s v="Demontage porte droit"/>
    <m/>
    <x v="0"/>
    <s v="APE"/>
    <d v="2012-07-16T12:39:45"/>
    <s v="Matin"/>
    <s v="B"/>
    <m/>
    <m/>
    <m/>
    <m/>
    <s v="0 - COM1"/>
    <x v="10"/>
    <s v="0 - COM1"/>
    <m/>
    <m/>
    <m/>
    <n v="1"/>
    <m/>
    <m/>
    <m/>
    <m/>
    <m/>
    <m/>
    <n v="0"/>
    <m/>
    <s v="'"/>
    <m/>
    <n v="0"/>
    <m/>
  </r>
  <r>
    <s v="F"/>
    <d v="2012-07-16T12:34:32"/>
    <x v="1"/>
    <s v="Z"/>
    <s v="A"/>
    <n v="1.968"/>
    <x v="0"/>
    <s v="   0 - COM1 - GLOBAL ZONE"/>
    <m/>
    <s v="Demontage porte droit"/>
    <m/>
    <x v="0"/>
    <s v="APE"/>
    <d v="2012-07-16T12:37:00"/>
    <s v="Matin"/>
    <s v="B"/>
    <m/>
    <m/>
    <m/>
    <m/>
    <s v="0 - COM1"/>
    <x v="10"/>
    <s v="0 - COM1"/>
    <m/>
    <m/>
    <m/>
    <n v="1"/>
    <m/>
    <m/>
    <m/>
    <m/>
    <m/>
    <m/>
    <n v="0"/>
    <m/>
    <s v="'"/>
    <m/>
    <n v="0"/>
    <m/>
  </r>
  <r>
    <s v="F"/>
    <d v="2012-07-16T11:52:53"/>
    <x v="0"/>
    <s v="Z"/>
    <m/>
    <n v="39.536999999999999"/>
    <x v="0"/>
    <s v="   0 - COM1"/>
    <m/>
    <s v="Ligne ¿ retard moins 15 VEH"/>
    <m/>
    <x v="0"/>
    <s v="AIm"/>
    <d v="2012-07-16T12:32:25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11:50:01"/>
    <x v="1"/>
    <s v="Z"/>
    <s v="A"/>
    <n v="2.8780000000000001"/>
    <x v="0"/>
    <s v="   4 - ANDON 04 - ANDON 04"/>
    <m/>
    <s v="Z3 arret de Fab Poste 04 Droit"/>
    <m/>
    <x v="0"/>
    <s v="APE"/>
    <d v="2012-07-16T11:53:23"/>
    <s v="Matin"/>
    <s v="B"/>
    <m/>
    <m/>
    <m/>
    <m/>
    <s v="4 - ANDON 04"/>
    <x v="12"/>
    <s v="4 - ANDON 04"/>
    <m/>
    <m/>
    <m/>
    <n v="1"/>
    <m/>
    <m/>
    <m/>
    <m/>
    <m/>
    <m/>
    <n v="0"/>
    <m/>
    <s v="'"/>
    <m/>
    <n v="0"/>
    <m/>
  </r>
  <r>
    <s v="F"/>
    <d v="2012-07-16T09:17:03"/>
    <x v="0"/>
    <s v="Z"/>
    <m/>
    <n v="132.95500000000001"/>
    <x v="0"/>
    <s v="   0 - COM1"/>
    <m/>
    <s v="Ligne ¿ retard moins 15 VEH"/>
    <m/>
    <x v="0"/>
    <s v="AIm"/>
    <d v="2012-07-16T11:30:29"/>
    <s v="Matin"/>
    <s v="B"/>
    <m/>
    <m/>
    <m/>
    <m/>
    <s v="0 - COM1"/>
    <x v="0"/>
    <m/>
    <m/>
    <m/>
    <m/>
    <n v="1"/>
    <m/>
    <m/>
    <m/>
    <m/>
    <m/>
    <m/>
    <n v="0"/>
    <m/>
    <s v="'"/>
    <m/>
    <n v="0"/>
    <m/>
  </r>
  <r>
    <s v="F"/>
    <d v="2012-07-16T09:10:50"/>
    <x v="1"/>
    <s v="Z"/>
    <s v="A"/>
    <n v="0.76700000000000002"/>
    <x v="0"/>
    <s v="   0 - COM1 - GLOBAL ZONE"/>
    <m/>
    <s v="Demontage porte droit"/>
    <m/>
    <x v="0"/>
    <s v="APE"/>
    <d v="2012-07-16T09:12:06"/>
    <s v="Matin"/>
    <s v="B"/>
    <m/>
    <m/>
    <m/>
    <m/>
    <s v="0 - COM1"/>
    <x v="10"/>
    <s v="0 - COM1"/>
    <m/>
    <m/>
    <m/>
    <n v="1"/>
    <m/>
    <m/>
    <m/>
    <m/>
    <m/>
    <m/>
    <n v="0"/>
    <m/>
    <s v="'"/>
    <m/>
    <n v="0"/>
    <m/>
  </r>
  <r>
    <s v="F"/>
    <d v="2012-07-16T09:01:01"/>
    <x v="0"/>
    <s v="Z"/>
    <s v="M"/>
    <n v="4.8019999999999996"/>
    <x v="1"/>
    <s v=" 12 - ANDON 12 - ANDON 12"/>
    <s v="Aiguillage"/>
    <s v="KITTING"/>
    <s v="AX13727"/>
    <x v="9"/>
    <s v="APE"/>
    <d v="2012-07-16T09:06:19"/>
    <s v="Matin"/>
    <s v="B"/>
    <m/>
    <m/>
    <m/>
    <m/>
    <s v="12 - ANDON 12"/>
    <x v="13"/>
    <s v="12 - ANDON 12"/>
    <s v="A"/>
    <s v="'E56"/>
    <s v="'AE56"/>
    <n v="1"/>
    <m/>
    <m/>
    <m/>
    <m/>
    <m/>
    <m/>
    <n v="0"/>
    <m/>
    <s v="'"/>
    <m/>
    <n v="0"/>
    <m/>
  </r>
  <r>
    <s v="F"/>
    <d v="2012-07-16T08:51:51"/>
    <x v="0"/>
    <s v="Z"/>
    <s v="M"/>
    <n v="2.7669999999999999"/>
    <x v="1"/>
    <s v=" 16 - ANDON 16 - ANDON 16"/>
    <s v="Aiguillage"/>
    <s v="KITTING"/>
    <s v="AX13727"/>
    <x v="10"/>
    <s v="APE"/>
    <d v="2012-07-16T08:55:07"/>
    <s v="Matin"/>
    <s v="B"/>
    <m/>
    <m/>
    <m/>
    <m/>
    <s v="16 - ANDON 16"/>
    <x v="6"/>
    <s v="16 - ANDON 16"/>
    <s v="A"/>
    <s v="'C76"/>
    <s v="'AC76"/>
    <n v="1"/>
    <m/>
    <m/>
    <m/>
    <m/>
    <m/>
    <m/>
    <n v="0"/>
    <m/>
    <s v="'"/>
    <m/>
    <n v="0"/>
    <m/>
  </r>
  <r>
    <s v="F"/>
    <d v="2012-07-16T08:47:28"/>
    <x v="1"/>
    <s v="Z"/>
    <s v="A"/>
    <n v="0.7"/>
    <x v="0"/>
    <s v="   0 - COM1 - GLOBAL ZONE"/>
    <m/>
    <s v="Demontage porte droit"/>
    <m/>
    <x v="0"/>
    <s v="APE"/>
    <d v="2012-07-16T08:48:40"/>
    <s v="Matin"/>
    <s v="B"/>
    <m/>
    <m/>
    <m/>
    <m/>
    <s v="0 - COM1"/>
    <x v="10"/>
    <s v="0 - COM1"/>
    <m/>
    <m/>
    <m/>
    <n v="1"/>
    <m/>
    <m/>
    <m/>
    <m/>
    <m/>
    <m/>
    <n v="0"/>
    <m/>
    <s v="'"/>
    <m/>
    <n v="0"/>
    <m/>
  </r>
  <r>
    <s v="F"/>
    <d v="2012-07-16T08:32:10"/>
    <x v="0"/>
    <s v="Z"/>
    <s v="M"/>
    <n v="7.3019999999999996"/>
    <x v="1"/>
    <s v=" 16 - ANDON 16 - ANDON 16"/>
    <s v="Aiguillage"/>
    <s v="KITTING"/>
    <s v="AX13727"/>
    <x v="10"/>
    <s v="APE"/>
    <d v="2012-07-16T08:39:58"/>
    <s v="Matin"/>
    <s v="B"/>
    <m/>
    <m/>
    <m/>
    <m/>
    <s v="16 - ANDON 16"/>
    <x v="14"/>
    <s v="16 - ANDON 16"/>
    <s v="A"/>
    <s v="'C76"/>
    <s v="'AC76"/>
    <n v="1"/>
    <m/>
    <m/>
    <m/>
    <m/>
    <m/>
    <m/>
    <n v="0"/>
    <m/>
    <s v="'"/>
    <m/>
    <n v="0"/>
    <m/>
  </r>
  <r>
    <s v="F"/>
    <d v="2012-07-16T08:19:56"/>
    <x v="1"/>
    <s v="Z"/>
    <s v="M"/>
    <n v="1.3720000000000001"/>
    <x v="1"/>
    <s v=" 16 - ANDON 16 - ANDON 16"/>
    <s v="Aiguillage"/>
    <s v="Tirettes"/>
    <s v="AX13727"/>
    <x v="11"/>
    <s v="APE"/>
    <d v="2012-07-16T08:21:48"/>
    <s v="Matin"/>
    <s v="B"/>
    <m/>
    <m/>
    <m/>
    <m/>
    <s v="16 - ANDON 16"/>
    <x v="14"/>
    <s v="16 - ANDON 16"/>
    <s v="A"/>
    <s v="'0ZZ"/>
    <s v="'A0ZZ"/>
    <n v="1"/>
    <m/>
    <m/>
    <m/>
    <m/>
    <m/>
    <m/>
    <n v="0"/>
    <m/>
    <s v="'"/>
    <m/>
    <n v="0"/>
    <m/>
  </r>
  <r>
    <s v="F"/>
    <d v="2012-07-16T08:17:32"/>
    <x v="1"/>
    <s v="Z"/>
    <s v="A"/>
    <n v="0.53300000000000003"/>
    <x v="1"/>
    <s v=" 16 - ANDON 16 - ANDON 16"/>
    <m/>
    <s v="Z3:arret Fabr Poste16 Gauch"/>
    <m/>
    <x v="0"/>
    <s v="APE"/>
    <d v="2012-07-16T08:18:34"/>
    <s v="Matin"/>
    <s v="B"/>
    <m/>
    <m/>
    <m/>
    <m/>
    <s v="16 - ANDON 16"/>
    <x v="6"/>
    <s v="16 - ANDON 16"/>
    <m/>
    <m/>
    <m/>
    <n v="1"/>
    <m/>
    <m/>
    <m/>
    <m/>
    <m/>
    <m/>
    <n v="0"/>
    <m/>
    <s v="'"/>
    <m/>
    <n v="0"/>
    <m/>
  </r>
  <r>
    <s v="F"/>
    <d v="2012-07-16T07:48:14"/>
    <x v="1"/>
    <s v="Z"/>
    <s v="A"/>
    <n v="3.3029999999999999"/>
    <x v="0"/>
    <s v="   8 - ANDON 08 - ANDON 08"/>
    <m/>
    <s v="Z3:arret Fabr Poste 08 Gauche"/>
    <m/>
    <x v="0"/>
    <s v="APE"/>
    <d v="2012-07-16T07:52:02"/>
    <s v="Matin"/>
    <s v="B"/>
    <m/>
    <m/>
    <m/>
    <m/>
    <s v="8 - ANDON 08"/>
    <x v="11"/>
    <s v="8 - ANDON 08"/>
    <m/>
    <m/>
    <m/>
    <n v="1"/>
    <m/>
    <m/>
    <m/>
    <m/>
    <m/>
    <m/>
    <n v="0"/>
    <m/>
    <s v="'"/>
    <m/>
    <n v="0"/>
    <m/>
  </r>
  <r>
    <s v="F"/>
    <d v="2012-07-16T07:34:17"/>
    <x v="1"/>
    <s v="Z"/>
    <s v="A"/>
    <n v="3.27"/>
    <x v="0"/>
    <s v="   0 - COM1 - GLOBAL ZONE"/>
    <m/>
    <s v="Z3:Arret Chaine Assistance Montage PDC"/>
    <m/>
    <x v="0"/>
    <s v="APE"/>
    <d v="2012-07-16T07:38:04"/>
    <s v="Matin"/>
    <s v="B"/>
    <m/>
    <m/>
    <m/>
    <m/>
    <s v="0 - COM1"/>
    <x v="15"/>
    <s v="0 - COM1"/>
    <m/>
    <m/>
    <m/>
    <n v="1"/>
    <m/>
    <m/>
    <m/>
    <m/>
    <m/>
    <m/>
    <n v="0"/>
    <m/>
    <s v="'"/>
    <m/>
    <n v="0"/>
    <m/>
  </r>
  <r>
    <s v="F"/>
    <d v="2012-07-16T07:31:23"/>
    <x v="1"/>
    <s v="Z"/>
    <s v="A"/>
    <n v="0.63500000000000001"/>
    <x v="0"/>
    <s v="   0 - COM1 - GLOBAL ZONE"/>
    <m/>
    <s v="Z3:Arret Chaine Assistance Montage PDC"/>
    <m/>
    <x v="0"/>
    <s v="APE"/>
    <d v="2012-07-16T07:32:31"/>
    <s v="Matin"/>
    <s v="B"/>
    <m/>
    <m/>
    <m/>
    <m/>
    <s v="0 - COM1"/>
    <x v="15"/>
    <s v="0 - COM1"/>
    <m/>
    <m/>
    <m/>
    <n v="1"/>
    <m/>
    <m/>
    <m/>
    <m/>
    <m/>
    <m/>
    <n v="0"/>
    <m/>
    <s v="'"/>
    <m/>
    <n v="0"/>
    <m/>
  </r>
  <r>
    <s v="F"/>
    <d v="2012-07-16T07:28:37"/>
    <x v="1"/>
    <s v="Z"/>
    <s v="A"/>
    <n v="0.60199999999999998"/>
    <x v="0"/>
    <s v="   0 - COM1 - GLOBAL ZONE"/>
    <m/>
    <s v="Z3:Arret Chaine Assistance Montage PDC"/>
    <m/>
    <x v="0"/>
    <s v="APE"/>
    <d v="2012-07-16T07:29:43"/>
    <s v="Matin"/>
    <s v="B"/>
    <m/>
    <m/>
    <m/>
    <m/>
    <s v="0 - COM1"/>
    <x v="15"/>
    <s v="0 - COM1"/>
    <m/>
    <m/>
    <m/>
    <n v="1"/>
    <m/>
    <m/>
    <m/>
    <m/>
    <m/>
    <m/>
    <n v="0"/>
    <m/>
    <s v="'"/>
    <m/>
    <n v="0"/>
    <m/>
  </r>
  <r>
    <s v="F"/>
    <d v="2012-07-16T07:26:15"/>
    <x v="1"/>
    <s v="Z"/>
    <s v="A"/>
    <n v="0.27"/>
    <x v="0"/>
    <s v="   0 - COM1 - GLOBAL ZONE"/>
    <m/>
    <s v="Z3:Arret Chaine Assistance Montage PDC"/>
    <m/>
    <x v="0"/>
    <s v="APE"/>
    <d v="2012-07-16T07:27:01"/>
    <s v="Matin"/>
    <s v="B"/>
    <m/>
    <m/>
    <m/>
    <m/>
    <s v="0 - COM1"/>
    <x v="15"/>
    <s v="0 - COM1"/>
    <m/>
    <m/>
    <m/>
    <n v="1"/>
    <m/>
    <m/>
    <m/>
    <m/>
    <m/>
    <m/>
    <n v="0"/>
    <m/>
    <s v="'"/>
    <m/>
    <n v="0"/>
    <m/>
  </r>
  <r>
    <s v="F"/>
    <d v="2012-07-16T07:15:10"/>
    <x v="0"/>
    <s v="Z"/>
    <s v="M"/>
    <n v="0.90300000000000002"/>
    <x v="0"/>
    <s v="   8 - ANDON 08 - ANDON 08"/>
    <s v="Ensemble butee"/>
    <s v="Manque matiere"/>
    <s v="AX12638"/>
    <x v="12"/>
    <s v="APE"/>
    <d v="2012-07-16T07:16:34"/>
    <s v="Matin"/>
    <s v="B"/>
    <m/>
    <m/>
    <m/>
    <m/>
    <s v="8 - ANDON 08"/>
    <x v="11"/>
    <s v="8 - ANDON 08"/>
    <s v="B"/>
    <s v="'CPC"/>
    <s v="'BCPC"/>
    <n v="1"/>
    <m/>
    <m/>
    <m/>
    <m/>
    <m/>
    <m/>
    <n v="0"/>
    <m/>
    <s v="'"/>
    <m/>
    <n v="0"/>
    <m/>
  </r>
  <r>
    <s v="F"/>
    <d v="2012-07-16T06:57:24"/>
    <x v="0"/>
    <s v="Z"/>
    <s v="D"/>
    <n v="1.9330000000000001"/>
    <x v="1"/>
    <s v=" 12 - ANDON 12 - ANDON 12"/>
    <s v="Aiguillage"/>
    <s v="KITTING"/>
    <s v="AX13727"/>
    <x v="13"/>
    <s v="APE"/>
    <d v="2012-07-16T06:59:20"/>
    <s v="Matin"/>
    <s v="B"/>
    <m/>
    <m/>
    <m/>
    <m/>
    <s v="12 - ANDON 12"/>
    <x v="3"/>
    <s v="12 - ANDON 12"/>
    <s v="A"/>
    <s v="'C76"/>
    <s v="'AC76"/>
    <n v="1"/>
    <s v=" "/>
    <s v=" "/>
    <m/>
    <m/>
    <m/>
    <m/>
    <n v="0"/>
    <m/>
    <s v="'"/>
    <m/>
    <n v="0"/>
    <m/>
  </r>
  <r>
    <s v="F"/>
    <d v="2012-07-16T06:48:48"/>
    <x v="0"/>
    <s v="Z"/>
    <s v="M"/>
    <n v="6.7450000000000001"/>
    <x v="0"/>
    <s v="   8 - ANDON 08 - ANDON 08"/>
    <s v="Ensemble butee"/>
    <s v="Manque matiere"/>
    <s v="AX12638"/>
    <x v="14"/>
    <s v="APE"/>
    <d v="2012-07-16T06:56:03"/>
    <s v="Matin"/>
    <s v="B"/>
    <m/>
    <m/>
    <m/>
    <m/>
    <s v="8 - ANDON 08"/>
    <x v="11"/>
    <s v="8 - ANDON 08"/>
    <s v="B"/>
    <s v="'CPC"/>
    <s v="'BCPC"/>
    <n v="1"/>
    <m/>
    <m/>
    <m/>
    <m/>
    <m/>
    <m/>
    <n v="0"/>
    <m/>
    <s v="'"/>
    <m/>
    <n v="0"/>
    <m/>
  </r>
  <r>
    <s v="F"/>
    <d v="2012-07-16T06:32:47"/>
    <x v="0"/>
    <s v="Z"/>
    <s v="M"/>
    <n v="4.8029999999999999"/>
    <x v="0"/>
    <s v="   8 - ANDON 08 - ANDON 08"/>
    <s v="Ensemble butee"/>
    <s v="Manque matiere"/>
    <s v="AX12638"/>
    <x v="12"/>
    <s v="APE"/>
    <d v="2012-07-16T06:38:05"/>
    <s v="Matin"/>
    <s v="B"/>
    <m/>
    <m/>
    <m/>
    <m/>
    <s v="8 - ANDON 08"/>
    <x v="11"/>
    <s v="8 - ANDON 08"/>
    <s v="B"/>
    <s v="'CPC"/>
    <s v="'BCPC"/>
    <n v="1"/>
    <m/>
    <m/>
    <m/>
    <m/>
    <m/>
    <m/>
    <n v="0"/>
    <m/>
    <s v="'"/>
    <m/>
    <n v="0"/>
    <m/>
  </r>
  <r>
    <s v="F"/>
    <d v="2012-07-16T06:19:48"/>
    <x v="0"/>
    <s v="Z"/>
    <s v="M"/>
    <n v="9.81"/>
    <x v="0"/>
    <s v="   8 - ANDON 08 - ANDON 08"/>
    <s v="Ensemble butee"/>
    <s v="Manque matiere"/>
    <s v="AX12638"/>
    <x v="12"/>
    <s v="APE"/>
    <d v="2012-07-16T06:30:07"/>
    <s v="Matin"/>
    <s v="B"/>
    <m/>
    <m/>
    <m/>
    <m/>
    <s v="8 - ANDON 08"/>
    <x v="11"/>
    <s v="8 - ANDON 08"/>
    <s v="B"/>
    <s v="'CPC"/>
    <s v="'BCPC"/>
    <n v="1"/>
    <m/>
    <m/>
    <m/>
    <m/>
    <m/>
    <m/>
    <n v="0"/>
    <m/>
    <s v="'"/>
    <m/>
    <n v="0"/>
    <m/>
  </r>
  <r>
    <s v="F"/>
    <d v="2012-07-16T06:03:13"/>
    <x v="0"/>
    <s v="Z"/>
    <s v="M"/>
    <n v="7.875"/>
    <x v="0"/>
    <s v="   8 - ANDON 08 - ANDON 08"/>
    <s v="Ensemble butee"/>
    <s v="Manque matiere"/>
    <s v="AX12638"/>
    <x v="12"/>
    <s v="APE"/>
    <d v="2012-07-16T06:11:36"/>
    <s v="Matin"/>
    <s v="B"/>
    <m/>
    <m/>
    <m/>
    <m/>
    <s v="8 - ANDON 08"/>
    <x v="11"/>
    <s v="8 - ANDON 08"/>
    <s v="B"/>
    <s v="'CPC"/>
    <s v="'BCPC"/>
    <n v="1"/>
    <m/>
    <m/>
    <m/>
    <m/>
    <m/>
    <m/>
    <n v="0"/>
    <m/>
    <s v="'"/>
    <m/>
    <n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7" dataOnRows="1" applyNumberFormats="0" applyBorderFormats="0" applyFontFormats="0" applyPatternFormats="0" applyAlignmentFormats="0" applyWidthHeightFormats="1" dataCaption="Données" updatedVersion="3" showMemberPropertyTips="0" useAutoFormatting="1" itemPrintTitles="1" createdVersion="1" indent="0" compact="0" compactData="0" gridDropZones="1">
  <location ref="A1:E38" firstHeaderRow="2" firstDataRow="2" firstDataCol="4"/>
  <pivotFields count="39">
    <pivotField compact="0" outline="0" subtotalTop="0" showAll="0" includeNewItemsInFilter="1"/>
    <pivotField compact="0" numFmtId="22" outline="0" subtotalTop="0" showAll="0" includeNewItemsInFilter="1"/>
    <pivotField axis="axisRow" compact="0" outline="0" subtotalTop="0" showAll="0" includeNewItemsInFilter="1">
      <items count="4">
        <item x="0"/>
        <item x="1"/>
        <item x="2"/>
        <item t="default"/>
      </items>
    </pivotField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axis="axisRow" compact="0" outline="0" subtotalTop="0" showAll="0" includeNewItemsInFilter="1">
      <items count="4">
        <item x="0"/>
        <item x="1"/>
        <item x="2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>
      <items count="16">
        <item x="11"/>
        <item x="9"/>
        <item x="13"/>
        <item x="10"/>
        <item x="4"/>
        <item x="6"/>
        <item x="8"/>
        <item x="5"/>
        <item x="7"/>
        <item x="12"/>
        <item x="14"/>
        <item x="3"/>
        <item x="2"/>
        <item x="1"/>
        <item x="0"/>
        <item t="default"/>
      </items>
    </pivotField>
    <pivotField compact="0" outline="0" subtotalTop="0" showAll="0" includeNewItemsInFilter="1"/>
    <pivotField compact="0" numFmtId="22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 defaultSubtotal="0">
      <items count="16">
        <item x="10"/>
        <item x="9"/>
        <item x="0"/>
        <item x="7"/>
        <item x="8"/>
        <item x="2"/>
        <item x="12"/>
        <item x="5"/>
        <item x="15"/>
        <item x="4"/>
        <item x="3"/>
        <item x="13"/>
        <item x="14"/>
        <item x="11"/>
        <item x="6"/>
        <item x="1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4">
    <field x="2"/>
    <field x="6"/>
    <field x="21"/>
    <field x="11"/>
  </rowFields>
  <rowItems count="36">
    <i>
      <x/>
      <x/>
      <x/>
      <x v="8"/>
    </i>
    <i r="2">
      <x v="1"/>
      <x v="8"/>
    </i>
    <i r="2">
      <x v="2"/>
      <x v="14"/>
    </i>
    <i r="2">
      <x v="13"/>
      <x v="9"/>
    </i>
    <i r="3">
      <x v="10"/>
    </i>
    <i t="default" r="1">
      <x/>
    </i>
    <i r="1">
      <x v="1"/>
      <x v="3"/>
      <x v="14"/>
    </i>
    <i r="2">
      <x v="10"/>
      <x v="2"/>
    </i>
    <i r="2">
      <x v="11"/>
      <x v="1"/>
    </i>
    <i r="2">
      <x v="12"/>
      <x v="3"/>
    </i>
    <i r="2">
      <x v="14"/>
      <x v="3"/>
    </i>
    <i t="default" r="1">
      <x v="1"/>
    </i>
    <i t="default">
      <x/>
    </i>
    <i>
      <x v="1"/>
      <x/>
      <x/>
      <x v="14"/>
    </i>
    <i r="2">
      <x v="1"/>
      <x v="14"/>
    </i>
    <i r="2">
      <x v="6"/>
      <x v="14"/>
    </i>
    <i r="2">
      <x v="8"/>
      <x v="14"/>
    </i>
    <i r="2">
      <x v="9"/>
      <x v="11"/>
    </i>
    <i r="2">
      <x v="13"/>
      <x v="14"/>
    </i>
    <i t="default" r="1">
      <x/>
    </i>
    <i r="1">
      <x v="1"/>
      <x v="7"/>
      <x v="14"/>
    </i>
    <i r="2">
      <x v="10"/>
      <x v="12"/>
    </i>
    <i r="2">
      <x v="12"/>
      <x/>
    </i>
    <i r="2">
      <x v="14"/>
      <x v="4"/>
    </i>
    <i r="3">
      <x v="14"/>
    </i>
    <i r="2">
      <x v="15"/>
      <x v="14"/>
    </i>
    <i t="default" r="1">
      <x v="1"/>
    </i>
    <i r="1">
      <x v="2"/>
      <x v="4"/>
      <x v="5"/>
    </i>
    <i r="3">
      <x v="7"/>
    </i>
    <i r="2">
      <x v="5"/>
      <x v="13"/>
    </i>
    <i t="default" r="1">
      <x v="2"/>
    </i>
    <i t="default">
      <x v="1"/>
    </i>
    <i>
      <x v="2"/>
      <x/>
      <x/>
      <x v="6"/>
    </i>
    <i t="default" r="1">
      <x/>
    </i>
    <i t="default">
      <x v="2"/>
    </i>
    <i t="grand">
      <x/>
    </i>
  </rowItems>
  <colItems count="1">
    <i/>
  </colItems>
  <dataFields count="1">
    <dataField name="Somme de Durée" fld="5" baseField="0" baseItem="0" numFmtId="1"/>
  </dataFields>
  <formats count="3">
    <format dxfId="0">
      <pivotArea type="all" dataOnly="0" outline="0" fieldPosition="0"/>
    </format>
    <format dxfId="1">
      <pivotArea outline="0" fieldPosition="0"/>
    </format>
    <format dxfId="2">
      <pivotArea type="topRight" dataOnly="0" labelOnly="1" outline="0" fieldPosition="0"/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38"/>
  <sheetViews>
    <sheetView workbookViewId="0">
      <selection activeCell="D20" sqref="D20"/>
    </sheetView>
  </sheetViews>
  <sheetFormatPr baseColWidth="10" defaultRowHeight="12.75"/>
  <cols>
    <col min="1" max="1" width="15.42578125" style="4" bestFit="1" customWidth="1"/>
    <col min="2" max="2" width="14.7109375" style="4" customWidth="1"/>
    <col min="3" max="3" width="36.42578125" style="4" bestFit="1" customWidth="1"/>
    <col min="4" max="4" width="46" style="4" bestFit="1" customWidth="1"/>
    <col min="5" max="5" width="8" style="11" bestFit="1" customWidth="1"/>
    <col min="6" max="256" width="11.42578125" style="4"/>
    <col min="257" max="257" width="15.42578125" style="4" bestFit="1" customWidth="1"/>
    <col min="258" max="258" width="14.7109375" style="4" customWidth="1"/>
    <col min="259" max="259" width="36.42578125" style="4" bestFit="1" customWidth="1"/>
    <col min="260" max="260" width="46" style="4" bestFit="1" customWidth="1"/>
    <col min="261" max="261" width="8" style="4" bestFit="1" customWidth="1"/>
    <col min="262" max="512" width="11.42578125" style="4"/>
    <col min="513" max="513" width="15.42578125" style="4" bestFit="1" customWidth="1"/>
    <col min="514" max="514" width="14.7109375" style="4" customWidth="1"/>
    <col min="515" max="515" width="36.42578125" style="4" bestFit="1" customWidth="1"/>
    <col min="516" max="516" width="46" style="4" bestFit="1" customWidth="1"/>
    <col min="517" max="517" width="8" style="4" bestFit="1" customWidth="1"/>
    <col min="518" max="768" width="11.42578125" style="4"/>
    <col min="769" max="769" width="15.42578125" style="4" bestFit="1" customWidth="1"/>
    <col min="770" max="770" width="14.7109375" style="4" customWidth="1"/>
    <col min="771" max="771" width="36.42578125" style="4" bestFit="1" customWidth="1"/>
    <col min="772" max="772" width="46" style="4" bestFit="1" customWidth="1"/>
    <col min="773" max="773" width="8" style="4" bestFit="1" customWidth="1"/>
    <col min="774" max="1024" width="11.42578125" style="4"/>
    <col min="1025" max="1025" width="15.42578125" style="4" bestFit="1" customWidth="1"/>
    <col min="1026" max="1026" width="14.7109375" style="4" customWidth="1"/>
    <col min="1027" max="1027" width="36.42578125" style="4" bestFit="1" customWidth="1"/>
    <col min="1028" max="1028" width="46" style="4" bestFit="1" customWidth="1"/>
    <col min="1029" max="1029" width="8" style="4" bestFit="1" customWidth="1"/>
    <col min="1030" max="1280" width="11.42578125" style="4"/>
    <col min="1281" max="1281" width="15.42578125" style="4" bestFit="1" customWidth="1"/>
    <col min="1282" max="1282" width="14.7109375" style="4" customWidth="1"/>
    <col min="1283" max="1283" width="36.42578125" style="4" bestFit="1" customWidth="1"/>
    <col min="1284" max="1284" width="46" style="4" bestFit="1" customWidth="1"/>
    <col min="1285" max="1285" width="8" style="4" bestFit="1" customWidth="1"/>
    <col min="1286" max="1536" width="11.42578125" style="4"/>
    <col min="1537" max="1537" width="15.42578125" style="4" bestFit="1" customWidth="1"/>
    <col min="1538" max="1538" width="14.7109375" style="4" customWidth="1"/>
    <col min="1539" max="1539" width="36.42578125" style="4" bestFit="1" customWidth="1"/>
    <col min="1540" max="1540" width="46" style="4" bestFit="1" customWidth="1"/>
    <col min="1541" max="1541" width="8" style="4" bestFit="1" customWidth="1"/>
    <col min="1542" max="1792" width="11.42578125" style="4"/>
    <col min="1793" max="1793" width="15.42578125" style="4" bestFit="1" customWidth="1"/>
    <col min="1794" max="1794" width="14.7109375" style="4" customWidth="1"/>
    <col min="1795" max="1795" width="36.42578125" style="4" bestFit="1" customWidth="1"/>
    <col min="1796" max="1796" width="46" style="4" bestFit="1" customWidth="1"/>
    <col min="1797" max="1797" width="8" style="4" bestFit="1" customWidth="1"/>
    <col min="1798" max="2048" width="11.42578125" style="4"/>
    <col min="2049" max="2049" width="15.42578125" style="4" bestFit="1" customWidth="1"/>
    <col min="2050" max="2050" width="14.7109375" style="4" customWidth="1"/>
    <col min="2051" max="2051" width="36.42578125" style="4" bestFit="1" customWidth="1"/>
    <col min="2052" max="2052" width="46" style="4" bestFit="1" customWidth="1"/>
    <col min="2053" max="2053" width="8" style="4" bestFit="1" customWidth="1"/>
    <col min="2054" max="2304" width="11.42578125" style="4"/>
    <col min="2305" max="2305" width="15.42578125" style="4" bestFit="1" customWidth="1"/>
    <col min="2306" max="2306" width="14.7109375" style="4" customWidth="1"/>
    <col min="2307" max="2307" width="36.42578125" style="4" bestFit="1" customWidth="1"/>
    <col min="2308" max="2308" width="46" style="4" bestFit="1" customWidth="1"/>
    <col min="2309" max="2309" width="8" style="4" bestFit="1" customWidth="1"/>
    <col min="2310" max="2560" width="11.42578125" style="4"/>
    <col min="2561" max="2561" width="15.42578125" style="4" bestFit="1" customWidth="1"/>
    <col min="2562" max="2562" width="14.7109375" style="4" customWidth="1"/>
    <col min="2563" max="2563" width="36.42578125" style="4" bestFit="1" customWidth="1"/>
    <col min="2564" max="2564" width="46" style="4" bestFit="1" customWidth="1"/>
    <col min="2565" max="2565" width="8" style="4" bestFit="1" customWidth="1"/>
    <col min="2566" max="2816" width="11.42578125" style="4"/>
    <col min="2817" max="2817" width="15.42578125" style="4" bestFit="1" customWidth="1"/>
    <col min="2818" max="2818" width="14.7109375" style="4" customWidth="1"/>
    <col min="2819" max="2819" width="36.42578125" style="4" bestFit="1" customWidth="1"/>
    <col min="2820" max="2820" width="46" style="4" bestFit="1" customWidth="1"/>
    <col min="2821" max="2821" width="8" style="4" bestFit="1" customWidth="1"/>
    <col min="2822" max="3072" width="11.42578125" style="4"/>
    <col min="3073" max="3073" width="15.42578125" style="4" bestFit="1" customWidth="1"/>
    <col min="3074" max="3074" width="14.7109375" style="4" customWidth="1"/>
    <col min="3075" max="3075" width="36.42578125" style="4" bestFit="1" customWidth="1"/>
    <col min="3076" max="3076" width="46" style="4" bestFit="1" customWidth="1"/>
    <col min="3077" max="3077" width="8" style="4" bestFit="1" customWidth="1"/>
    <col min="3078" max="3328" width="11.42578125" style="4"/>
    <col min="3329" max="3329" width="15.42578125" style="4" bestFit="1" customWidth="1"/>
    <col min="3330" max="3330" width="14.7109375" style="4" customWidth="1"/>
    <col min="3331" max="3331" width="36.42578125" style="4" bestFit="1" customWidth="1"/>
    <col min="3332" max="3332" width="46" style="4" bestFit="1" customWidth="1"/>
    <col min="3333" max="3333" width="8" style="4" bestFit="1" customWidth="1"/>
    <col min="3334" max="3584" width="11.42578125" style="4"/>
    <col min="3585" max="3585" width="15.42578125" style="4" bestFit="1" customWidth="1"/>
    <col min="3586" max="3586" width="14.7109375" style="4" customWidth="1"/>
    <col min="3587" max="3587" width="36.42578125" style="4" bestFit="1" customWidth="1"/>
    <col min="3588" max="3588" width="46" style="4" bestFit="1" customWidth="1"/>
    <col min="3589" max="3589" width="8" style="4" bestFit="1" customWidth="1"/>
    <col min="3590" max="3840" width="11.42578125" style="4"/>
    <col min="3841" max="3841" width="15.42578125" style="4" bestFit="1" customWidth="1"/>
    <col min="3842" max="3842" width="14.7109375" style="4" customWidth="1"/>
    <col min="3843" max="3843" width="36.42578125" style="4" bestFit="1" customWidth="1"/>
    <col min="3844" max="3844" width="46" style="4" bestFit="1" customWidth="1"/>
    <col min="3845" max="3845" width="8" style="4" bestFit="1" customWidth="1"/>
    <col min="3846" max="4096" width="11.42578125" style="4"/>
    <col min="4097" max="4097" width="15.42578125" style="4" bestFit="1" customWidth="1"/>
    <col min="4098" max="4098" width="14.7109375" style="4" customWidth="1"/>
    <col min="4099" max="4099" width="36.42578125" style="4" bestFit="1" customWidth="1"/>
    <col min="4100" max="4100" width="46" style="4" bestFit="1" customWidth="1"/>
    <col min="4101" max="4101" width="8" style="4" bestFit="1" customWidth="1"/>
    <col min="4102" max="4352" width="11.42578125" style="4"/>
    <col min="4353" max="4353" width="15.42578125" style="4" bestFit="1" customWidth="1"/>
    <col min="4354" max="4354" width="14.7109375" style="4" customWidth="1"/>
    <col min="4355" max="4355" width="36.42578125" style="4" bestFit="1" customWidth="1"/>
    <col min="4356" max="4356" width="46" style="4" bestFit="1" customWidth="1"/>
    <col min="4357" max="4357" width="8" style="4" bestFit="1" customWidth="1"/>
    <col min="4358" max="4608" width="11.42578125" style="4"/>
    <col min="4609" max="4609" width="15.42578125" style="4" bestFit="1" customWidth="1"/>
    <col min="4610" max="4610" width="14.7109375" style="4" customWidth="1"/>
    <col min="4611" max="4611" width="36.42578125" style="4" bestFit="1" customWidth="1"/>
    <col min="4612" max="4612" width="46" style="4" bestFit="1" customWidth="1"/>
    <col min="4613" max="4613" width="8" style="4" bestFit="1" customWidth="1"/>
    <col min="4614" max="4864" width="11.42578125" style="4"/>
    <col min="4865" max="4865" width="15.42578125" style="4" bestFit="1" customWidth="1"/>
    <col min="4866" max="4866" width="14.7109375" style="4" customWidth="1"/>
    <col min="4867" max="4867" width="36.42578125" style="4" bestFit="1" customWidth="1"/>
    <col min="4868" max="4868" width="46" style="4" bestFit="1" customWidth="1"/>
    <col min="4869" max="4869" width="8" style="4" bestFit="1" customWidth="1"/>
    <col min="4870" max="5120" width="11.42578125" style="4"/>
    <col min="5121" max="5121" width="15.42578125" style="4" bestFit="1" customWidth="1"/>
    <col min="5122" max="5122" width="14.7109375" style="4" customWidth="1"/>
    <col min="5123" max="5123" width="36.42578125" style="4" bestFit="1" customWidth="1"/>
    <col min="5124" max="5124" width="46" style="4" bestFit="1" customWidth="1"/>
    <col min="5125" max="5125" width="8" style="4" bestFit="1" customWidth="1"/>
    <col min="5126" max="5376" width="11.42578125" style="4"/>
    <col min="5377" max="5377" width="15.42578125" style="4" bestFit="1" customWidth="1"/>
    <col min="5378" max="5378" width="14.7109375" style="4" customWidth="1"/>
    <col min="5379" max="5379" width="36.42578125" style="4" bestFit="1" customWidth="1"/>
    <col min="5380" max="5380" width="46" style="4" bestFit="1" customWidth="1"/>
    <col min="5381" max="5381" width="8" style="4" bestFit="1" customWidth="1"/>
    <col min="5382" max="5632" width="11.42578125" style="4"/>
    <col min="5633" max="5633" width="15.42578125" style="4" bestFit="1" customWidth="1"/>
    <col min="5634" max="5634" width="14.7109375" style="4" customWidth="1"/>
    <col min="5635" max="5635" width="36.42578125" style="4" bestFit="1" customWidth="1"/>
    <col min="5636" max="5636" width="46" style="4" bestFit="1" customWidth="1"/>
    <col min="5637" max="5637" width="8" style="4" bestFit="1" customWidth="1"/>
    <col min="5638" max="5888" width="11.42578125" style="4"/>
    <col min="5889" max="5889" width="15.42578125" style="4" bestFit="1" customWidth="1"/>
    <col min="5890" max="5890" width="14.7109375" style="4" customWidth="1"/>
    <col min="5891" max="5891" width="36.42578125" style="4" bestFit="1" customWidth="1"/>
    <col min="5892" max="5892" width="46" style="4" bestFit="1" customWidth="1"/>
    <col min="5893" max="5893" width="8" style="4" bestFit="1" customWidth="1"/>
    <col min="5894" max="6144" width="11.42578125" style="4"/>
    <col min="6145" max="6145" width="15.42578125" style="4" bestFit="1" customWidth="1"/>
    <col min="6146" max="6146" width="14.7109375" style="4" customWidth="1"/>
    <col min="6147" max="6147" width="36.42578125" style="4" bestFit="1" customWidth="1"/>
    <col min="6148" max="6148" width="46" style="4" bestFit="1" customWidth="1"/>
    <col min="6149" max="6149" width="8" style="4" bestFit="1" customWidth="1"/>
    <col min="6150" max="6400" width="11.42578125" style="4"/>
    <col min="6401" max="6401" width="15.42578125" style="4" bestFit="1" customWidth="1"/>
    <col min="6402" max="6402" width="14.7109375" style="4" customWidth="1"/>
    <col min="6403" max="6403" width="36.42578125" style="4" bestFit="1" customWidth="1"/>
    <col min="6404" max="6404" width="46" style="4" bestFit="1" customWidth="1"/>
    <col min="6405" max="6405" width="8" style="4" bestFit="1" customWidth="1"/>
    <col min="6406" max="6656" width="11.42578125" style="4"/>
    <col min="6657" max="6657" width="15.42578125" style="4" bestFit="1" customWidth="1"/>
    <col min="6658" max="6658" width="14.7109375" style="4" customWidth="1"/>
    <col min="6659" max="6659" width="36.42578125" style="4" bestFit="1" customWidth="1"/>
    <col min="6660" max="6660" width="46" style="4" bestFit="1" customWidth="1"/>
    <col min="6661" max="6661" width="8" style="4" bestFit="1" customWidth="1"/>
    <col min="6662" max="6912" width="11.42578125" style="4"/>
    <col min="6913" max="6913" width="15.42578125" style="4" bestFit="1" customWidth="1"/>
    <col min="6914" max="6914" width="14.7109375" style="4" customWidth="1"/>
    <col min="6915" max="6915" width="36.42578125" style="4" bestFit="1" customWidth="1"/>
    <col min="6916" max="6916" width="46" style="4" bestFit="1" customWidth="1"/>
    <col min="6917" max="6917" width="8" style="4" bestFit="1" customWidth="1"/>
    <col min="6918" max="7168" width="11.42578125" style="4"/>
    <col min="7169" max="7169" width="15.42578125" style="4" bestFit="1" customWidth="1"/>
    <col min="7170" max="7170" width="14.7109375" style="4" customWidth="1"/>
    <col min="7171" max="7171" width="36.42578125" style="4" bestFit="1" customWidth="1"/>
    <col min="7172" max="7172" width="46" style="4" bestFit="1" customWidth="1"/>
    <col min="7173" max="7173" width="8" style="4" bestFit="1" customWidth="1"/>
    <col min="7174" max="7424" width="11.42578125" style="4"/>
    <col min="7425" max="7425" width="15.42578125" style="4" bestFit="1" customWidth="1"/>
    <col min="7426" max="7426" width="14.7109375" style="4" customWidth="1"/>
    <col min="7427" max="7427" width="36.42578125" style="4" bestFit="1" customWidth="1"/>
    <col min="7428" max="7428" width="46" style="4" bestFit="1" customWidth="1"/>
    <col min="7429" max="7429" width="8" style="4" bestFit="1" customWidth="1"/>
    <col min="7430" max="7680" width="11.42578125" style="4"/>
    <col min="7681" max="7681" width="15.42578125" style="4" bestFit="1" customWidth="1"/>
    <col min="7682" max="7682" width="14.7109375" style="4" customWidth="1"/>
    <col min="7683" max="7683" width="36.42578125" style="4" bestFit="1" customWidth="1"/>
    <col min="7684" max="7684" width="46" style="4" bestFit="1" customWidth="1"/>
    <col min="7685" max="7685" width="8" style="4" bestFit="1" customWidth="1"/>
    <col min="7686" max="7936" width="11.42578125" style="4"/>
    <col min="7937" max="7937" width="15.42578125" style="4" bestFit="1" customWidth="1"/>
    <col min="7938" max="7938" width="14.7109375" style="4" customWidth="1"/>
    <col min="7939" max="7939" width="36.42578125" style="4" bestFit="1" customWidth="1"/>
    <col min="7940" max="7940" width="46" style="4" bestFit="1" customWidth="1"/>
    <col min="7941" max="7941" width="8" style="4" bestFit="1" customWidth="1"/>
    <col min="7942" max="8192" width="11.42578125" style="4"/>
    <col min="8193" max="8193" width="15.42578125" style="4" bestFit="1" customWidth="1"/>
    <col min="8194" max="8194" width="14.7109375" style="4" customWidth="1"/>
    <col min="8195" max="8195" width="36.42578125" style="4" bestFit="1" customWidth="1"/>
    <col min="8196" max="8196" width="46" style="4" bestFit="1" customWidth="1"/>
    <col min="8197" max="8197" width="8" style="4" bestFit="1" customWidth="1"/>
    <col min="8198" max="8448" width="11.42578125" style="4"/>
    <col min="8449" max="8449" width="15.42578125" style="4" bestFit="1" customWidth="1"/>
    <col min="8450" max="8450" width="14.7109375" style="4" customWidth="1"/>
    <col min="8451" max="8451" width="36.42578125" style="4" bestFit="1" customWidth="1"/>
    <col min="8452" max="8452" width="46" style="4" bestFit="1" customWidth="1"/>
    <col min="8453" max="8453" width="8" style="4" bestFit="1" customWidth="1"/>
    <col min="8454" max="8704" width="11.42578125" style="4"/>
    <col min="8705" max="8705" width="15.42578125" style="4" bestFit="1" customWidth="1"/>
    <col min="8706" max="8706" width="14.7109375" style="4" customWidth="1"/>
    <col min="8707" max="8707" width="36.42578125" style="4" bestFit="1" customWidth="1"/>
    <col min="8708" max="8708" width="46" style="4" bestFit="1" customWidth="1"/>
    <col min="8709" max="8709" width="8" style="4" bestFit="1" customWidth="1"/>
    <col min="8710" max="8960" width="11.42578125" style="4"/>
    <col min="8961" max="8961" width="15.42578125" style="4" bestFit="1" customWidth="1"/>
    <col min="8962" max="8962" width="14.7109375" style="4" customWidth="1"/>
    <col min="8963" max="8963" width="36.42578125" style="4" bestFit="1" customWidth="1"/>
    <col min="8964" max="8964" width="46" style="4" bestFit="1" customWidth="1"/>
    <col min="8965" max="8965" width="8" style="4" bestFit="1" customWidth="1"/>
    <col min="8966" max="9216" width="11.42578125" style="4"/>
    <col min="9217" max="9217" width="15.42578125" style="4" bestFit="1" customWidth="1"/>
    <col min="9218" max="9218" width="14.7109375" style="4" customWidth="1"/>
    <col min="9219" max="9219" width="36.42578125" style="4" bestFit="1" customWidth="1"/>
    <col min="9220" max="9220" width="46" style="4" bestFit="1" customWidth="1"/>
    <col min="9221" max="9221" width="8" style="4" bestFit="1" customWidth="1"/>
    <col min="9222" max="9472" width="11.42578125" style="4"/>
    <col min="9473" max="9473" width="15.42578125" style="4" bestFit="1" customWidth="1"/>
    <col min="9474" max="9474" width="14.7109375" style="4" customWidth="1"/>
    <col min="9475" max="9475" width="36.42578125" style="4" bestFit="1" customWidth="1"/>
    <col min="9476" max="9476" width="46" style="4" bestFit="1" customWidth="1"/>
    <col min="9477" max="9477" width="8" style="4" bestFit="1" customWidth="1"/>
    <col min="9478" max="9728" width="11.42578125" style="4"/>
    <col min="9729" max="9729" width="15.42578125" style="4" bestFit="1" customWidth="1"/>
    <col min="9730" max="9730" width="14.7109375" style="4" customWidth="1"/>
    <col min="9731" max="9731" width="36.42578125" style="4" bestFit="1" customWidth="1"/>
    <col min="9732" max="9732" width="46" style="4" bestFit="1" customWidth="1"/>
    <col min="9733" max="9733" width="8" style="4" bestFit="1" customWidth="1"/>
    <col min="9734" max="9984" width="11.42578125" style="4"/>
    <col min="9985" max="9985" width="15.42578125" style="4" bestFit="1" customWidth="1"/>
    <col min="9986" max="9986" width="14.7109375" style="4" customWidth="1"/>
    <col min="9987" max="9987" width="36.42578125" style="4" bestFit="1" customWidth="1"/>
    <col min="9988" max="9988" width="46" style="4" bestFit="1" customWidth="1"/>
    <col min="9989" max="9989" width="8" style="4" bestFit="1" customWidth="1"/>
    <col min="9990" max="10240" width="11.42578125" style="4"/>
    <col min="10241" max="10241" width="15.42578125" style="4" bestFit="1" customWidth="1"/>
    <col min="10242" max="10242" width="14.7109375" style="4" customWidth="1"/>
    <col min="10243" max="10243" width="36.42578125" style="4" bestFit="1" customWidth="1"/>
    <col min="10244" max="10244" width="46" style="4" bestFit="1" customWidth="1"/>
    <col min="10245" max="10245" width="8" style="4" bestFit="1" customWidth="1"/>
    <col min="10246" max="10496" width="11.42578125" style="4"/>
    <col min="10497" max="10497" width="15.42578125" style="4" bestFit="1" customWidth="1"/>
    <col min="10498" max="10498" width="14.7109375" style="4" customWidth="1"/>
    <col min="10499" max="10499" width="36.42578125" style="4" bestFit="1" customWidth="1"/>
    <col min="10500" max="10500" width="46" style="4" bestFit="1" customWidth="1"/>
    <col min="10501" max="10501" width="8" style="4" bestFit="1" customWidth="1"/>
    <col min="10502" max="10752" width="11.42578125" style="4"/>
    <col min="10753" max="10753" width="15.42578125" style="4" bestFit="1" customWidth="1"/>
    <col min="10754" max="10754" width="14.7109375" style="4" customWidth="1"/>
    <col min="10755" max="10755" width="36.42578125" style="4" bestFit="1" customWidth="1"/>
    <col min="10756" max="10756" width="46" style="4" bestFit="1" customWidth="1"/>
    <col min="10757" max="10757" width="8" style="4" bestFit="1" customWidth="1"/>
    <col min="10758" max="11008" width="11.42578125" style="4"/>
    <col min="11009" max="11009" width="15.42578125" style="4" bestFit="1" customWidth="1"/>
    <col min="11010" max="11010" width="14.7109375" style="4" customWidth="1"/>
    <col min="11011" max="11011" width="36.42578125" style="4" bestFit="1" customWidth="1"/>
    <col min="11012" max="11012" width="46" style="4" bestFit="1" customWidth="1"/>
    <col min="11013" max="11013" width="8" style="4" bestFit="1" customWidth="1"/>
    <col min="11014" max="11264" width="11.42578125" style="4"/>
    <col min="11265" max="11265" width="15.42578125" style="4" bestFit="1" customWidth="1"/>
    <col min="11266" max="11266" width="14.7109375" style="4" customWidth="1"/>
    <col min="11267" max="11267" width="36.42578125" style="4" bestFit="1" customWidth="1"/>
    <col min="11268" max="11268" width="46" style="4" bestFit="1" customWidth="1"/>
    <col min="11269" max="11269" width="8" style="4" bestFit="1" customWidth="1"/>
    <col min="11270" max="11520" width="11.42578125" style="4"/>
    <col min="11521" max="11521" width="15.42578125" style="4" bestFit="1" customWidth="1"/>
    <col min="11522" max="11522" width="14.7109375" style="4" customWidth="1"/>
    <col min="11523" max="11523" width="36.42578125" style="4" bestFit="1" customWidth="1"/>
    <col min="11524" max="11524" width="46" style="4" bestFit="1" customWidth="1"/>
    <col min="11525" max="11525" width="8" style="4" bestFit="1" customWidth="1"/>
    <col min="11526" max="11776" width="11.42578125" style="4"/>
    <col min="11777" max="11777" width="15.42578125" style="4" bestFit="1" customWidth="1"/>
    <col min="11778" max="11778" width="14.7109375" style="4" customWidth="1"/>
    <col min="11779" max="11779" width="36.42578125" style="4" bestFit="1" customWidth="1"/>
    <col min="11780" max="11780" width="46" style="4" bestFit="1" customWidth="1"/>
    <col min="11781" max="11781" width="8" style="4" bestFit="1" customWidth="1"/>
    <col min="11782" max="12032" width="11.42578125" style="4"/>
    <col min="12033" max="12033" width="15.42578125" style="4" bestFit="1" customWidth="1"/>
    <col min="12034" max="12034" width="14.7109375" style="4" customWidth="1"/>
    <col min="12035" max="12035" width="36.42578125" style="4" bestFit="1" customWidth="1"/>
    <col min="12036" max="12036" width="46" style="4" bestFit="1" customWidth="1"/>
    <col min="12037" max="12037" width="8" style="4" bestFit="1" customWidth="1"/>
    <col min="12038" max="12288" width="11.42578125" style="4"/>
    <col min="12289" max="12289" width="15.42578125" style="4" bestFit="1" customWidth="1"/>
    <col min="12290" max="12290" width="14.7109375" style="4" customWidth="1"/>
    <col min="12291" max="12291" width="36.42578125" style="4" bestFit="1" customWidth="1"/>
    <col min="12292" max="12292" width="46" style="4" bestFit="1" customWidth="1"/>
    <col min="12293" max="12293" width="8" style="4" bestFit="1" customWidth="1"/>
    <col min="12294" max="12544" width="11.42578125" style="4"/>
    <col min="12545" max="12545" width="15.42578125" style="4" bestFit="1" customWidth="1"/>
    <col min="12546" max="12546" width="14.7109375" style="4" customWidth="1"/>
    <col min="12547" max="12547" width="36.42578125" style="4" bestFit="1" customWidth="1"/>
    <col min="12548" max="12548" width="46" style="4" bestFit="1" customWidth="1"/>
    <col min="12549" max="12549" width="8" style="4" bestFit="1" customWidth="1"/>
    <col min="12550" max="12800" width="11.42578125" style="4"/>
    <col min="12801" max="12801" width="15.42578125" style="4" bestFit="1" customWidth="1"/>
    <col min="12802" max="12802" width="14.7109375" style="4" customWidth="1"/>
    <col min="12803" max="12803" width="36.42578125" style="4" bestFit="1" customWidth="1"/>
    <col min="12804" max="12804" width="46" style="4" bestFit="1" customWidth="1"/>
    <col min="12805" max="12805" width="8" style="4" bestFit="1" customWidth="1"/>
    <col min="12806" max="13056" width="11.42578125" style="4"/>
    <col min="13057" max="13057" width="15.42578125" style="4" bestFit="1" customWidth="1"/>
    <col min="13058" max="13058" width="14.7109375" style="4" customWidth="1"/>
    <col min="13059" max="13059" width="36.42578125" style="4" bestFit="1" customWidth="1"/>
    <col min="13060" max="13060" width="46" style="4" bestFit="1" customWidth="1"/>
    <col min="13061" max="13061" width="8" style="4" bestFit="1" customWidth="1"/>
    <col min="13062" max="13312" width="11.42578125" style="4"/>
    <col min="13313" max="13313" width="15.42578125" style="4" bestFit="1" customWidth="1"/>
    <col min="13314" max="13314" width="14.7109375" style="4" customWidth="1"/>
    <col min="13315" max="13315" width="36.42578125" style="4" bestFit="1" customWidth="1"/>
    <col min="13316" max="13316" width="46" style="4" bestFit="1" customWidth="1"/>
    <col min="13317" max="13317" width="8" style="4" bestFit="1" customWidth="1"/>
    <col min="13318" max="13568" width="11.42578125" style="4"/>
    <col min="13569" max="13569" width="15.42578125" style="4" bestFit="1" customWidth="1"/>
    <col min="13570" max="13570" width="14.7109375" style="4" customWidth="1"/>
    <col min="13571" max="13571" width="36.42578125" style="4" bestFit="1" customWidth="1"/>
    <col min="13572" max="13572" width="46" style="4" bestFit="1" customWidth="1"/>
    <col min="13573" max="13573" width="8" style="4" bestFit="1" customWidth="1"/>
    <col min="13574" max="13824" width="11.42578125" style="4"/>
    <col min="13825" max="13825" width="15.42578125" style="4" bestFit="1" customWidth="1"/>
    <col min="13826" max="13826" width="14.7109375" style="4" customWidth="1"/>
    <col min="13827" max="13827" width="36.42578125" style="4" bestFit="1" customWidth="1"/>
    <col min="13828" max="13828" width="46" style="4" bestFit="1" customWidth="1"/>
    <col min="13829" max="13829" width="8" style="4" bestFit="1" customWidth="1"/>
    <col min="13830" max="14080" width="11.42578125" style="4"/>
    <col min="14081" max="14081" width="15.42578125" style="4" bestFit="1" customWidth="1"/>
    <col min="14082" max="14082" width="14.7109375" style="4" customWidth="1"/>
    <col min="14083" max="14083" width="36.42578125" style="4" bestFit="1" customWidth="1"/>
    <col min="14084" max="14084" width="46" style="4" bestFit="1" customWidth="1"/>
    <col min="14085" max="14085" width="8" style="4" bestFit="1" customWidth="1"/>
    <col min="14086" max="14336" width="11.42578125" style="4"/>
    <col min="14337" max="14337" width="15.42578125" style="4" bestFit="1" customWidth="1"/>
    <col min="14338" max="14338" width="14.7109375" style="4" customWidth="1"/>
    <col min="14339" max="14339" width="36.42578125" style="4" bestFit="1" customWidth="1"/>
    <col min="14340" max="14340" width="46" style="4" bestFit="1" customWidth="1"/>
    <col min="14341" max="14341" width="8" style="4" bestFit="1" customWidth="1"/>
    <col min="14342" max="14592" width="11.42578125" style="4"/>
    <col min="14593" max="14593" width="15.42578125" style="4" bestFit="1" customWidth="1"/>
    <col min="14594" max="14594" width="14.7109375" style="4" customWidth="1"/>
    <col min="14595" max="14595" width="36.42578125" style="4" bestFit="1" customWidth="1"/>
    <col min="14596" max="14596" width="46" style="4" bestFit="1" customWidth="1"/>
    <col min="14597" max="14597" width="8" style="4" bestFit="1" customWidth="1"/>
    <col min="14598" max="14848" width="11.42578125" style="4"/>
    <col min="14849" max="14849" width="15.42578125" style="4" bestFit="1" customWidth="1"/>
    <col min="14850" max="14850" width="14.7109375" style="4" customWidth="1"/>
    <col min="14851" max="14851" width="36.42578125" style="4" bestFit="1" customWidth="1"/>
    <col min="14852" max="14852" width="46" style="4" bestFit="1" customWidth="1"/>
    <col min="14853" max="14853" width="8" style="4" bestFit="1" customWidth="1"/>
    <col min="14854" max="15104" width="11.42578125" style="4"/>
    <col min="15105" max="15105" width="15.42578125" style="4" bestFit="1" customWidth="1"/>
    <col min="15106" max="15106" width="14.7109375" style="4" customWidth="1"/>
    <col min="15107" max="15107" width="36.42578125" style="4" bestFit="1" customWidth="1"/>
    <col min="15108" max="15108" width="46" style="4" bestFit="1" customWidth="1"/>
    <col min="15109" max="15109" width="8" style="4" bestFit="1" customWidth="1"/>
    <col min="15110" max="15360" width="11.42578125" style="4"/>
    <col min="15361" max="15361" width="15.42578125" style="4" bestFit="1" customWidth="1"/>
    <col min="15362" max="15362" width="14.7109375" style="4" customWidth="1"/>
    <col min="15363" max="15363" width="36.42578125" style="4" bestFit="1" customWidth="1"/>
    <col min="15364" max="15364" width="46" style="4" bestFit="1" customWidth="1"/>
    <col min="15365" max="15365" width="8" style="4" bestFit="1" customWidth="1"/>
    <col min="15366" max="15616" width="11.42578125" style="4"/>
    <col min="15617" max="15617" width="15.42578125" style="4" bestFit="1" customWidth="1"/>
    <col min="15618" max="15618" width="14.7109375" style="4" customWidth="1"/>
    <col min="15619" max="15619" width="36.42578125" style="4" bestFit="1" customWidth="1"/>
    <col min="15620" max="15620" width="46" style="4" bestFit="1" customWidth="1"/>
    <col min="15621" max="15621" width="8" style="4" bestFit="1" customWidth="1"/>
    <col min="15622" max="15872" width="11.42578125" style="4"/>
    <col min="15873" max="15873" width="15.42578125" style="4" bestFit="1" customWidth="1"/>
    <col min="15874" max="15874" width="14.7109375" style="4" customWidth="1"/>
    <col min="15875" max="15875" width="36.42578125" style="4" bestFit="1" customWidth="1"/>
    <col min="15876" max="15876" width="46" style="4" bestFit="1" customWidth="1"/>
    <col min="15877" max="15877" width="8" style="4" bestFit="1" customWidth="1"/>
    <col min="15878" max="16128" width="11.42578125" style="4"/>
    <col min="16129" max="16129" width="15.42578125" style="4" bestFit="1" customWidth="1"/>
    <col min="16130" max="16130" width="14.7109375" style="4" customWidth="1"/>
    <col min="16131" max="16131" width="36.42578125" style="4" bestFit="1" customWidth="1"/>
    <col min="16132" max="16132" width="46" style="4" bestFit="1" customWidth="1"/>
    <col min="16133" max="16133" width="8" style="4" bestFit="1" customWidth="1"/>
    <col min="16134" max="16384" width="11.42578125" style="4"/>
  </cols>
  <sheetData>
    <row r="1" spans="1:5">
      <c r="A1" s="12" t="s">
        <v>0</v>
      </c>
      <c r="B1" s="2"/>
      <c r="C1" s="2"/>
      <c r="D1" s="2"/>
      <c r="E1" s="3"/>
    </row>
    <row r="2" spans="1:5">
      <c r="A2" s="12" t="s">
        <v>1</v>
      </c>
      <c r="B2" s="12" t="s">
        <v>2</v>
      </c>
      <c r="C2" s="12" t="s">
        <v>3</v>
      </c>
      <c r="D2" s="12" t="s">
        <v>4</v>
      </c>
      <c r="E2" s="3" t="s">
        <v>5</v>
      </c>
    </row>
    <row r="3" spans="1:5">
      <c r="A3" s="1" t="s">
        <v>6</v>
      </c>
      <c r="B3" s="1" t="s">
        <v>7</v>
      </c>
      <c r="C3" s="1" t="s">
        <v>8</v>
      </c>
      <c r="D3" s="1" t="s">
        <v>9</v>
      </c>
      <c r="E3" s="3">
        <v>1.4670000000000001</v>
      </c>
    </row>
    <row r="4" spans="1:5">
      <c r="A4" s="5"/>
      <c r="B4" s="5"/>
      <c r="C4" s="1" t="s">
        <v>10</v>
      </c>
      <c r="D4" s="1" t="s">
        <v>9</v>
      </c>
      <c r="E4" s="3">
        <v>7.0119999999999996</v>
      </c>
    </row>
    <row r="5" spans="1:5">
      <c r="A5" s="5"/>
      <c r="B5" s="5"/>
      <c r="C5" s="1" t="s">
        <v>11</v>
      </c>
      <c r="D5" s="1" t="s">
        <v>12</v>
      </c>
      <c r="E5" s="3">
        <v>489.44799999999998</v>
      </c>
    </row>
    <row r="6" spans="1:5">
      <c r="A6" s="5"/>
      <c r="B6" s="5"/>
      <c r="C6" s="1" t="s">
        <v>13</v>
      </c>
      <c r="D6" s="1" t="s">
        <v>14</v>
      </c>
      <c r="E6" s="3">
        <v>23.390999999999998</v>
      </c>
    </row>
    <row r="7" spans="1:5">
      <c r="A7" s="5"/>
      <c r="B7" s="5"/>
      <c r="C7" s="5"/>
      <c r="D7" s="6" t="s">
        <v>15</v>
      </c>
      <c r="E7" s="7">
        <v>6.7450000000000001</v>
      </c>
    </row>
    <row r="8" spans="1:5">
      <c r="A8" s="5"/>
      <c r="B8" s="1" t="s">
        <v>16</v>
      </c>
      <c r="C8" s="2"/>
      <c r="D8" s="2"/>
      <c r="E8" s="3">
        <v>528.06299999999999</v>
      </c>
    </row>
    <row r="9" spans="1:5">
      <c r="A9" s="5"/>
      <c r="B9" s="1" t="s">
        <v>17</v>
      </c>
      <c r="C9" s="1" t="s">
        <v>18</v>
      </c>
      <c r="D9" s="1" t="s">
        <v>12</v>
      </c>
      <c r="E9" s="3">
        <v>4.0330000000000004</v>
      </c>
    </row>
    <row r="10" spans="1:5">
      <c r="A10" s="5"/>
      <c r="B10" s="5"/>
      <c r="C10" s="1" t="s">
        <v>19</v>
      </c>
      <c r="D10" s="1" t="s">
        <v>20</v>
      </c>
      <c r="E10" s="3">
        <v>1.9330000000000001</v>
      </c>
    </row>
    <row r="11" spans="1:5">
      <c r="A11" s="5"/>
      <c r="B11" s="5"/>
      <c r="C11" s="1" t="s">
        <v>21</v>
      </c>
      <c r="D11" s="1" t="s">
        <v>22</v>
      </c>
      <c r="E11" s="3">
        <v>4.8019999999999996</v>
      </c>
    </row>
    <row r="12" spans="1:5">
      <c r="A12" s="5"/>
      <c r="B12" s="5"/>
      <c r="C12" s="1" t="s">
        <v>23</v>
      </c>
      <c r="D12" s="1" t="s">
        <v>24</v>
      </c>
      <c r="E12" s="3">
        <v>7.3019999999999996</v>
      </c>
    </row>
    <row r="13" spans="1:5">
      <c r="A13" s="5"/>
      <c r="B13" s="5"/>
      <c r="C13" s="1" t="s">
        <v>25</v>
      </c>
      <c r="D13" s="1" t="s">
        <v>24</v>
      </c>
      <c r="E13" s="3">
        <v>2.7669999999999999</v>
      </c>
    </row>
    <row r="14" spans="1:5">
      <c r="A14" s="5"/>
      <c r="B14" s="1" t="s">
        <v>26</v>
      </c>
      <c r="C14" s="2"/>
      <c r="D14" s="2"/>
      <c r="E14" s="3">
        <v>20.837</v>
      </c>
    </row>
    <row r="15" spans="1:5">
      <c r="A15" s="1" t="s">
        <v>27</v>
      </c>
      <c r="B15" s="2"/>
      <c r="C15" s="2"/>
      <c r="D15" s="2"/>
      <c r="E15" s="3">
        <v>548.90000000000009</v>
      </c>
    </row>
    <row r="16" spans="1:5">
      <c r="A16" s="1" t="s">
        <v>28</v>
      </c>
      <c r="B16" s="1" t="s">
        <v>7</v>
      </c>
      <c r="C16" s="1" t="s">
        <v>8</v>
      </c>
      <c r="D16" s="1" t="s">
        <v>12</v>
      </c>
      <c r="E16" s="3">
        <v>9.19</v>
      </c>
    </row>
    <row r="17" spans="1:5">
      <c r="A17" s="5"/>
      <c r="B17" s="5"/>
      <c r="C17" s="1" t="s">
        <v>10</v>
      </c>
      <c r="D17" s="1" t="s">
        <v>12</v>
      </c>
      <c r="E17" s="3">
        <v>0.16700000000000001</v>
      </c>
    </row>
    <row r="18" spans="1:5">
      <c r="A18" s="5"/>
      <c r="B18" s="5"/>
      <c r="C18" s="1" t="s">
        <v>29</v>
      </c>
      <c r="D18" s="1" t="s">
        <v>12</v>
      </c>
      <c r="E18" s="3">
        <v>2.8780000000000001</v>
      </c>
    </row>
    <row r="19" spans="1:5">
      <c r="A19" s="5"/>
      <c r="B19" s="5"/>
      <c r="C19" s="1" t="s">
        <v>30</v>
      </c>
      <c r="D19" s="1" t="s">
        <v>12</v>
      </c>
      <c r="E19" s="3">
        <v>4.777000000000001</v>
      </c>
    </row>
    <row r="20" spans="1:5">
      <c r="A20" s="5"/>
      <c r="B20" s="5"/>
      <c r="C20" s="1" t="s">
        <v>31</v>
      </c>
      <c r="D20" s="1" t="s">
        <v>32</v>
      </c>
      <c r="E20" s="3">
        <v>2.11</v>
      </c>
    </row>
    <row r="21" spans="1:5">
      <c r="A21" s="5"/>
      <c r="B21" s="5"/>
      <c r="C21" s="1" t="s">
        <v>13</v>
      </c>
      <c r="D21" s="1" t="s">
        <v>12</v>
      </c>
      <c r="E21" s="3">
        <v>5.5380000000000003</v>
      </c>
    </row>
    <row r="22" spans="1:5">
      <c r="A22" s="5"/>
      <c r="B22" s="1" t="s">
        <v>16</v>
      </c>
      <c r="C22" s="2"/>
      <c r="D22" s="2"/>
      <c r="E22" s="3">
        <v>24.66</v>
      </c>
    </row>
    <row r="23" spans="1:5">
      <c r="A23" s="5"/>
      <c r="B23" s="1" t="s">
        <v>17</v>
      </c>
      <c r="C23" s="1" t="s">
        <v>33</v>
      </c>
      <c r="D23" s="1" t="s">
        <v>12</v>
      </c>
      <c r="E23" s="3">
        <v>0.3</v>
      </c>
    </row>
    <row r="24" spans="1:5">
      <c r="A24" s="5"/>
      <c r="B24" s="5"/>
      <c r="C24" s="1" t="s">
        <v>19</v>
      </c>
      <c r="D24" s="1" t="s">
        <v>34</v>
      </c>
      <c r="E24" s="3">
        <v>5.5069999999999997</v>
      </c>
    </row>
    <row r="25" spans="1:5">
      <c r="A25" s="5"/>
      <c r="B25" s="5"/>
      <c r="C25" s="1" t="s">
        <v>23</v>
      </c>
      <c r="D25" s="1" t="s">
        <v>35</v>
      </c>
      <c r="E25" s="3">
        <v>1.3720000000000001</v>
      </c>
    </row>
    <row r="26" spans="1:5">
      <c r="A26" s="5"/>
      <c r="B26" s="5"/>
      <c r="C26" s="1" t="s">
        <v>25</v>
      </c>
      <c r="D26" s="1" t="s">
        <v>36</v>
      </c>
      <c r="E26" s="3">
        <v>5.5350000000000001</v>
      </c>
    </row>
    <row r="27" spans="1:5">
      <c r="A27" s="5"/>
      <c r="B27" s="5"/>
      <c r="C27" s="5"/>
      <c r="D27" s="6" t="s">
        <v>12</v>
      </c>
      <c r="E27" s="7">
        <v>0.53300000000000003</v>
      </c>
    </row>
    <row r="28" spans="1:5">
      <c r="A28" s="5"/>
      <c r="B28" s="5"/>
      <c r="C28" s="1" t="s">
        <v>37</v>
      </c>
      <c r="D28" s="1" t="s">
        <v>12</v>
      </c>
      <c r="E28" s="3">
        <v>6.7000000000000004E-2</v>
      </c>
    </row>
    <row r="29" spans="1:5">
      <c r="A29" s="5"/>
      <c r="B29" s="1" t="s">
        <v>26</v>
      </c>
      <c r="C29" s="2"/>
      <c r="D29" s="2"/>
      <c r="E29" s="3">
        <v>13.313999999999998</v>
      </c>
    </row>
    <row r="30" spans="1:5">
      <c r="A30" s="5"/>
      <c r="B30" s="1" t="s">
        <v>38</v>
      </c>
      <c r="C30" s="1" t="s">
        <v>39</v>
      </c>
      <c r="D30" s="1" t="s">
        <v>40</v>
      </c>
      <c r="E30" s="3">
        <v>0.53300000000000003</v>
      </c>
    </row>
    <row r="31" spans="1:5">
      <c r="A31" s="5"/>
      <c r="B31" s="5"/>
      <c r="C31" s="5"/>
      <c r="D31" s="6" t="s">
        <v>41</v>
      </c>
      <c r="E31" s="7">
        <v>10.147</v>
      </c>
    </row>
    <row r="32" spans="1:5">
      <c r="A32" s="5"/>
      <c r="B32" s="5"/>
      <c r="C32" s="1" t="s">
        <v>42</v>
      </c>
      <c r="D32" s="1" t="s">
        <v>43</v>
      </c>
      <c r="E32" s="3">
        <v>0.6</v>
      </c>
    </row>
    <row r="33" spans="1:5">
      <c r="A33" s="5"/>
      <c r="B33" s="1" t="s">
        <v>44</v>
      </c>
      <c r="C33" s="2"/>
      <c r="D33" s="2"/>
      <c r="E33" s="3">
        <v>11.28</v>
      </c>
    </row>
    <row r="34" spans="1:5">
      <c r="A34" s="1" t="s">
        <v>45</v>
      </c>
      <c r="B34" s="2"/>
      <c r="C34" s="2"/>
      <c r="D34" s="2"/>
      <c r="E34" s="3">
        <v>49.253999999999998</v>
      </c>
    </row>
    <row r="35" spans="1:5">
      <c r="A35" s="1" t="s">
        <v>46</v>
      </c>
      <c r="B35" s="1" t="s">
        <v>7</v>
      </c>
      <c r="C35" s="1" t="s">
        <v>8</v>
      </c>
      <c r="D35" s="1" t="s">
        <v>47</v>
      </c>
      <c r="E35" s="3">
        <v>15.098000000000001</v>
      </c>
    </row>
    <row r="36" spans="1:5">
      <c r="A36" s="5"/>
      <c r="B36" s="1" t="s">
        <v>16</v>
      </c>
      <c r="C36" s="2"/>
      <c r="D36" s="2"/>
      <c r="E36" s="3">
        <v>15.098000000000001</v>
      </c>
    </row>
    <row r="37" spans="1:5">
      <c r="A37" s="1" t="s">
        <v>48</v>
      </c>
      <c r="B37" s="2"/>
      <c r="C37" s="2"/>
      <c r="D37" s="2"/>
      <c r="E37" s="3">
        <v>15.098000000000001</v>
      </c>
    </row>
    <row r="38" spans="1:5">
      <c r="A38" s="8" t="s">
        <v>49</v>
      </c>
      <c r="B38" s="9"/>
      <c r="C38" s="9"/>
      <c r="D38" s="9"/>
      <c r="E38" s="10">
        <v>613.25200000000018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O66"/>
  <sheetViews>
    <sheetView tabSelected="1" topLeftCell="A4" workbookViewId="0">
      <selection activeCell="A18" sqref="A18:C18"/>
    </sheetView>
  </sheetViews>
  <sheetFormatPr baseColWidth="10" defaultColWidth="51.42578125" defaultRowHeight="21"/>
  <cols>
    <col min="1" max="16384" width="51.42578125" style="22"/>
  </cols>
  <sheetData>
    <row r="1" spans="1:32">
      <c r="A1" s="20" t="s">
        <v>50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1"/>
    </row>
    <row r="2" spans="1:32">
      <c r="A2" s="13">
        <v>41113</v>
      </c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4"/>
    </row>
    <row r="3" spans="1:32">
      <c r="A3" s="15" t="s">
        <v>51</v>
      </c>
      <c r="B3" s="15"/>
      <c r="C3" s="15"/>
      <c r="D3" s="15"/>
      <c r="E3" s="16"/>
      <c r="F3" s="23"/>
    </row>
    <row r="4" spans="1:32" ht="7.5" customHeight="1">
      <c r="C4" s="23"/>
      <c r="D4" s="23"/>
      <c r="E4" s="23"/>
      <c r="F4" s="23"/>
    </row>
    <row r="5" spans="1:32" ht="21.75" thickBot="1">
      <c r="C5" s="18"/>
      <c r="D5" s="18"/>
    </row>
    <row r="6" spans="1:32" ht="21.95" customHeight="1" thickBot="1">
      <c r="A6" s="24" t="s">
        <v>52</v>
      </c>
      <c r="B6" s="25"/>
      <c r="C6" s="25"/>
      <c r="D6" s="26" t="s">
        <v>53</v>
      </c>
      <c r="E6" s="27" t="s">
        <v>54</v>
      </c>
      <c r="F6" s="28"/>
      <c r="AC6" s="29" t="s">
        <v>55</v>
      </c>
      <c r="AD6" s="29" t="s">
        <v>56</v>
      </c>
      <c r="AE6" s="29" t="s">
        <v>57</v>
      </c>
      <c r="AF6" s="29" t="s">
        <v>58</v>
      </c>
    </row>
    <row r="7" spans="1:32" ht="20.100000000000001" customHeight="1">
      <c r="A7" s="30" t="s">
        <v>59</v>
      </c>
      <c r="B7" s="31"/>
      <c r="C7" s="31"/>
      <c r="D7" s="32">
        <v>8</v>
      </c>
      <c r="E7" s="33"/>
      <c r="AC7" s="29">
        <f>IF(E7="dtcy",D7,0)</f>
        <v>0</v>
      </c>
      <c r="AD7" s="29">
        <f>IF(E7="f",D7,0)</f>
        <v>0</v>
      </c>
      <c r="AE7" s="29">
        <f>IF(E7="ai",D7,0)</f>
        <v>0</v>
      </c>
      <c r="AF7" s="29">
        <f>IF(E7="g",D7,0)</f>
        <v>0</v>
      </c>
    </row>
    <row r="8" spans="1:32" ht="20.100000000000001" customHeight="1">
      <c r="A8" s="34" t="s">
        <v>32</v>
      </c>
      <c r="B8" s="35"/>
      <c r="C8" s="36"/>
      <c r="D8" s="37"/>
      <c r="E8" s="38"/>
      <c r="Y8" s="39"/>
      <c r="AC8" s="29">
        <f>IF(E8="dtcy",D8,0)</f>
        <v>0</v>
      </c>
      <c r="AD8" s="29">
        <f>IF(E8="f",D8,0)</f>
        <v>0</v>
      </c>
      <c r="AE8" s="29">
        <f>IF(E8="ai",D8,0)</f>
        <v>0</v>
      </c>
      <c r="AF8" s="29">
        <f>IF(E8="g",D8,0)</f>
        <v>0</v>
      </c>
    </row>
    <row r="9" spans="1:32" ht="20.100000000000001" customHeight="1">
      <c r="A9" s="40"/>
      <c r="B9" s="41"/>
      <c r="C9" s="42"/>
      <c r="D9" s="43"/>
      <c r="E9" s="38"/>
      <c r="F9" s="19"/>
      <c r="Y9" s="39"/>
      <c r="AC9" s="29">
        <f>IF(E9="dtcy",D9,0)</f>
        <v>0</v>
      </c>
      <c r="AD9" s="29">
        <f>IF(E9="f",D9,0)</f>
        <v>0</v>
      </c>
      <c r="AE9" s="29">
        <f>IF(E9="ai",D9,0)</f>
        <v>0</v>
      </c>
      <c r="AF9" s="29">
        <f>IF(E9="g",D9,0)</f>
        <v>0</v>
      </c>
    </row>
    <row r="10" spans="1:32" ht="20.100000000000001" customHeight="1">
      <c r="A10" s="44" t="s">
        <v>60</v>
      </c>
      <c r="B10" s="45"/>
      <c r="C10" s="46"/>
      <c r="D10" s="37"/>
      <c r="E10" s="38"/>
      <c r="F10" s="19"/>
      <c r="AC10" s="29">
        <f>IF(E10="dtcy",#REF!,0)</f>
        <v>0</v>
      </c>
      <c r="AD10" s="29">
        <f>IF(E10="f",#REF!,0)</f>
        <v>0</v>
      </c>
      <c r="AE10" s="29">
        <f>IF(E10="ai",#REF!,0)</f>
        <v>0</v>
      </c>
      <c r="AF10" s="29">
        <f>IF(E10="g",#REF!,0)</f>
        <v>0</v>
      </c>
    </row>
    <row r="11" spans="1:32">
      <c r="A11" s="47"/>
      <c r="B11" s="48"/>
      <c r="C11" s="49"/>
      <c r="D11" s="37"/>
      <c r="E11" s="38"/>
      <c r="F11" s="19"/>
      <c r="AC11" s="29"/>
      <c r="AD11" s="29"/>
      <c r="AE11" s="29"/>
      <c r="AF11" s="29"/>
    </row>
    <row r="12" spans="1:32">
      <c r="A12" s="47"/>
      <c r="B12" s="48"/>
      <c r="C12" s="49"/>
      <c r="D12" s="37"/>
      <c r="E12" s="38"/>
      <c r="F12" s="19"/>
      <c r="AC12" s="29"/>
      <c r="AD12" s="29"/>
      <c r="AE12" s="29"/>
      <c r="AF12" s="29"/>
    </row>
    <row r="13" spans="1:32" ht="24" customHeight="1">
      <c r="A13" s="47"/>
      <c r="B13" s="48"/>
      <c r="C13" s="49"/>
      <c r="D13" s="37"/>
      <c r="E13" s="38"/>
      <c r="F13" s="19"/>
      <c r="AC13" s="29"/>
      <c r="AD13" s="29"/>
      <c r="AE13" s="29"/>
      <c r="AF13" s="29"/>
    </row>
    <row r="14" spans="1:32" ht="18" customHeight="1">
      <c r="A14" s="47"/>
      <c r="B14" s="48"/>
      <c r="C14" s="49"/>
      <c r="D14" s="37"/>
      <c r="E14" s="38"/>
      <c r="F14" s="19"/>
      <c r="AC14" s="29"/>
      <c r="AD14" s="29"/>
      <c r="AE14" s="29"/>
      <c r="AF14" s="29"/>
    </row>
    <row r="15" spans="1:32" ht="19.5" customHeight="1">
      <c r="A15" s="50" t="s">
        <v>61</v>
      </c>
      <c r="B15" s="51"/>
      <c r="C15" s="52"/>
      <c r="D15" s="37"/>
      <c r="E15" s="53"/>
      <c r="F15" s="19"/>
      <c r="AC15" s="29"/>
      <c r="AD15" s="29"/>
      <c r="AE15" s="29"/>
      <c r="AF15" s="29"/>
    </row>
    <row r="16" spans="1:32" ht="19.5" customHeight="1">
      <c r="A16" s="47" t="s">
        <v>24</v>
      </c>
      <c r="B16" s="48"/>
      <c r="C16" s="49"/>
      <c r="D16" s="37">
        <v>10</v>
      </c>
      <c r="E16" s="53"/>
      <c r="F16" s="19"/>
      <c r="AC16" s="29">
        <f>IF(E16="dtcy",#REF!,0)</f>
        <v>0</v>
      </c>
      <c r="AD16" s="29">
        <f>IF(E16="f",#REF!,0)</f>
        <v>0</v>
      </c>
      <c r="AE16" s="29">
        <f>IF(E16="ai",#REF!,0)</f>
        <v>0</v>
      </c>
      <c r="AF16" s="29">
        <f>IF(E16="g",#REF!,0)</f>
        <v>0</v>
      </c>
    </row>
    <row r="17" spans="1:32">
      <c r="A17" s="47"/>
      <c r="B17" s="48"/>
      <c r="C17" s="49"/>
      <c r="D17" s="37"/>
      <c r="E17" s="53"/>
      <c r="F17" s="19"/>
      <c r="AC17" s="29"/>
      <c r="AD17" s="29"/>
      <c r="AE17" s="29"/>
      <c r="AF17" s="29"/>
    </row>
    <row r="18" spans="1:32">
      <c r="A18" s="47"/>
      <c r="B18" s="48"/>
      <c r="C18" s="49"/>
      <c r="D18" s="37"/>
      <c r="E18" s="53"/>
      <c r="F18" s="19"/>
      <c r="AC18" s="29"/>
      <c r="AD18" s="29"/>
      <c r="AE18" s="29"/>
      <c r="AF18" s="29"/>
    </row>
    <row r="19" spans="1:32">
      <c r="A19" s="54"/>
      <c r="B19" s="55"/>
      <c r="C19" s="56"/>
      <c r="D19" s="37"/>
      <c r="E19" s="53"/>
      <c r="F19" s="19"/>
      <c r="AC19" s="29"/>
      <c r="AD19" s="29"/>
      <c r="AE19" s="29"/>
      <c r="AF19" s="29"/>
    </row>
    <row r="20" spans="1:32" ht="19.5" customHeight="1">
      <c r="A20" s="50" t="s">
        <v>62</v>
      </c>
      <c r="B20" s="51"/>
      <c r="C20" s="52"/>
      <c r="D20" s="37"/>
      <c r="E20" s="53"/>
      <c r="F20" s="19"/>
      <c r="AC20" s="29">
        <f>IF(E20="dtcy",#REF!,0)</f>
        <v>0</v>
      </c>
      <c r="AD20" s="29">
        <f>IF(E20="f",#REF!,0)</f>
        <v>0</v>
      </c>
      <c r="AE20" s="29">
        <f>IF(E20="ai",#REF!,0)</f>
        <v>0</v>
      </c>
      <c r="AF20" s="29">
        <f>IF(E20="g",#REF!,0)</f>
        <v>0</v>
      </c>
    </row>
    <row r="21" spans="1:32" ht="19.5" customHeight="1">
      <c r="A21" s="40" t="s">
        <v>9</v>
      </c>
      <c r="B21" s="41"/>
      <c r="C21" s="42"/>
      <c r="D21" s="37">
        <v>8</v>
      </c>
      <c r="E21" s="53"/>
      <c r="F21" s="19"/>
      <c r="AC21" s="29">
        <f>IF(E21="dtcy",D15,0)</f>
        <v>0</v>
      </c>
      <c r="AD21" s="29">
        <f>IF(E21="f",D15,0)</f>
        <v>0</v>
      </c>
      <c r="AE21" s="29">
        <f>IF(E21="ai",D15,0)</f>
        <v>0</v>
      </c>
      <c r="AF21" s="29">
        <f>IF(E21="g",D15,0)</f>
        <v>0</v>
      </c>
    </row>
    <row r="22" spans="1:32">
      <c r="A22" s="40"/>
      <c r="B22" s="41"/>
      <c r="C22" s="42"/>
      <c r="D22" s="37"/>
      <c r="E22" s="53"/>
      <c r="F22" s="19"/>
      <c r="AC22" s="29">
        <f>IF(E22="dtcy",#REF!,0)</f>
        <v>0</v>
      </c>
      <c r="AD22" s="29">
        <f>IF(E22="f",#REF!,0)</f>
        <v>0</v>
      </c>
      <c r="AE22" s="29">
        <f>IF(E22="ai",#REF!,0)</f>
        <v>0</v>
      </c>
      <c r="AF22" s="29">
        <f>IF(E22="g",#REF!,0)</f>
        <v>0</v>
      </c>
    </row>
    <row r="23" spans="1:32">
      <c r="A23" s="50" t="s">
        <v>63</v>
      </c>
      <c r="B23" s="51"/>
      <c r="C23" s="52"/>
      <c r="D23" s="37"/>
      <c r="E23" s="53"/>
      <c r="F23" s="19"/>
      <c r="AC23" s="29">
        <f>IF(E23="dtcy",#REF!,0)</f>
        <v>0</v>
      </c>
      <c r="AD23" s="29">
        <f>IF(E23="f",#REF!,0)</f>
        <v>0</v>
      </c>
      <c r="AE23" s="29">
        <f>IF(E23="ai",#REF!,0)</f>
        <v>0</v>
      </c>
      <c r="AF23" s="29">
        <f>IF(E23="g",#REF!,0)</f>
        <v>0</v>
      </c>
    </row>
    <row r="24" spans="1:32" ht="25.5" customHeight="1">
      <c r="A24" s="40"/>
      <c r="B24" s="41"/>
      <c r="C24" s="42"/>
      <c r="D24" s="37"/>
      <c r="E24" s="53"/>
      <c r="F24" s="19"/>
      <c r="AC24" s="29"/>
      <c r="AD24" s="29"/>
      <c r="AE24" s="29"/>
      <c r="AF24" s="29"/>
    </row>
    <row r="25" spans="1:32" ht="25.5" customHeight="1">
      <c r="A25" s="40"/>
      <c r="B25" s="41"/>
      <c r="C25" s="42"/>
      <c r="D25" s="37"/>
      <c r="E25" s="53"/>
      <c r="F25" s="19"/>
      <c r="AC25" s="29"/>
      <c r="AD25" s="29"/>
      <c r="AE25" s="29"/>
      <c r="AF25" s="29"/>
    </row>
    <row r="26" spans="1:32" ht="20.100000000000001" customHeight="1">
      <c r="A26" s="57" t="s">
        <v>64</v>
      </c>
      <c r="B26" s="58"/>
      <c r="C26" s="59"/>
      <c r="D26" s="37"/>
      <c r="E26" s="53"/>
      <c r="F26" s="19"/>
      <c r="AC26" s="29">
        <f>IF(E26="dtcy",#REF!,0)</f>
        <v>0</v>
      </c>
      <c r="AD26" s="29">
        <f>IF(E26="f",#REF!,0)</f>
        <v>0</v>
      </c>
      <c r="AE26" s="29">
        <f>IF(E26="ai",#REF!,0)</f>
        <v>0</v>
      </c>
      <c r="AF26" s="29">
        <f>IF(E26="g",#REF!,0)</f>
        <v>0</v>
      </c>
    </row>
    <row r="27" spans="1:32" ht="24" customHeight="1">
      <c r="A27" s="40"/>
      <c r="B27" s="41"/>
      <c r="C27" s="42"/>
      <c r="D27" s="37"/>
      <c r="E27" s="53"/>
      <c r="F27" s="19"/>
      <c r="AC27" s="29">
        <f>IF(E27="dtcy",#REF!,0)</f>
        <v>0</v>
      </c>
      <c r="AD27" s="29">
        <f>IF(E27="f",#REF!,0)</f>
        <v>0</v>
      </c>
      <c r="AE27" s="29">
        <f>IF(E27="ai",#REF!,0)</f>
        <v>0</v>
      </c>
      <c r="AF27" s="29">
        <f>IF(E27="g",#REF!,0)</f>
        <v>0</v>
      </c>
    </row>
    <row r="28" spans="1:32" ht="20.100000000000001" customHeight="1">
      <c r="A28" s="40"/>
      <c r="B28" s="41"/>
      <c r="C28" s="42"/>
      <c r="D28" s="37"/>
      <c r="E28" s="53"/>
      <c r="F28" s="19"/>
      <c r="AC28" s="29"/>
      <c r="AD28" s="29"/>
      <c r="AE28" s="29"/>
      <c r="AF28" s="29"/>
    </row>
    <row r="29" spans="1:32">
      <c r="A29" s="40"/>
      <c r="B29" s="41"/>
      <c r="C29" s="42"/>
      <c r="D29" s="37"/>
      <c r="E29" s="53"/>
      <c r="F29" s="19"/>
      <c r="AC29" s="29"/>
      <c r="AD29" s="29"/>
      <c r="AE29" s="29"/>
      <c r="AF29" s="29"/>
    </row>
    <row r="30" spans="1:32" ht="20.100000000000001" customHeight="1">
      <c r="A30" s="40"/>
      <c r="B30" s="41"/>
      <c r="C30" s="42"/>
      <c r="D30" s="37"/>
      <c r="E30" s="53"/>
      <c r="F30" s="19"/>
      <c r="AC30" s="29"/>
      <c r="AD30" s="29"/>
      <c r="AE30" s="29"/>
      <c r="AF30" s="29"/>
    </row>
    <row r="31" spans="1:32" ht="20.100000000000001" customHeight="1">
      <c r="A31" s="47"/>
      <c r="B31" s="48"/>
      <c r="C31" s="49"/>
      <c r="D31" s="37"/>
      <c r="E31" s="53"/>
      <c r="F31" s="19"/>
      <c r="AC31" s="29"/>
      <c r="AD31" s="29"/>
      <c r="AE31" s="29"/>
      <c r="AF31" s="29"/>
    </row>
    <row r="32" spans="1:32" ht="20.100000000000001" customHeight="1">
      <c r="A32" s="40"/>
      <c r="B32" s="41"/>
      <c r="C32" s="42"/>
      <c r="D32" s="37"/>
      <c r="E32" s="53"/>
      <c r="F32" s="19"/>
      <c r="AC32" s="29"/>
      <c r="AD32" s="29"/>
      <c r="AE32" s="29"/>
      <c r="AF32" s="29"/>
    </row>
    <row r="33" spans="1:32">
      <c r="A33" s="40"/>
      <c r="B33" s="41"/>
      <c r="C33" s="42"/>
      <c r="D33" s="37"/>
      <c r="E33" s="53"/>
      <c r="F33" s="19"/>
      <c r="AC33" s="29"/>
      <c r="AD33" s="29"/>
      <c r="AE33" s="29"/>
      <c r="AF33" s="29"/>
    </row>
    <row r="34" spans="1:32" ht="20.100000000000001" customHeight="1">
      <c r="A34" s="60"/>
      <c r="B34" s="60"/>
      <c r="C34" s="61"/>
      <c r="D34" s="37">
        <f>SUM(D9:D33)</f>
        <v>18</v>
      </c>
      <c r="E34" s="53"/>
      <c r="F34" s="19"/>
      <c r="AC34" s="29"/>
      <c r="AD34" s="29"/>
      <c r="AE34" s="29"/>
      <c r="AF34" s="29"/>
    </row>
    <row r="35" spans="1:32" ht="20.100000000000001" customHeight="1" thickBot="1">
      <c r="A35" s="62"/>
      <c r="B35" s="63"/>
      <c r="C35" s="64"/>
      <c r="D35" s="37"/>
      <c r="E35" s="65"/>
      <c r="F35" s="19"/>
      <c r="AC35" s="29">
        <f>IF(E35="dtcy",D34,0)</f>
        <v>0</v>
      </c>
      <c r="AD35" s="29">
        <f>IF(E35="f",D34,0)</f>
        <v>0</v>
      </c>
      <c r="AE35" s="29">
        <f>IF(E35="ai",D34,0)</f>
        <v>0</v>
      </c>
      <c r="AF35" s="29">
        <f>IF(E35="g",D34,0)</f>
        <v>0</v>
      </c>
    </row>
    <row r="36" spans="1:32" ht="20.100000000000001" customHeight="1" thickBot="1">
      <c r="A36" s="66" t="s">
        <v>65</v>
      </c>
      <c r="B36" s="67">
        <v>107</v>
      </c>
      <c r="C36" s="68"/>
      <c r="D36" s="37">
        <f>204-B36</f>
        <v>97</v>
      </c>
      <c r="E36" s="53"/>
      <c r="F36" s="19"/>
      <c r="AC36" s="29">
        <f>IF(E36="dtcy",D35,0)</f>
        <v>0</v>
      </c>
      <c r="AD36" s="29">
        <f>IF(E36="f",D35,0)</f>
        <v>0</v>
      </c>
      <c r="AE36" s="29">
        <f>IF(E36="ai",D35,0)</f>
        <v>0</v>
      </c>
      <c r="AF36" s="29">
        <f>IF(E36="g",D35,0)</f>
        <v>0</v>
      </c>
    </row>
    <row r="37" spans="1:32" ht="20.100000000000001" customHeight="1">
      <c r="D37" s="69"/>
      <c r="E37" s="69"/>
      <c r="F37" s="69"/>
      <c r="G37" s="70"/>
      <c r="H37" s="71"/>
      <c r="I37" s="72"/>
      <c r="X37" s="29">
        <f>SUM(AC7:AC36)</f>
        <v>0</v>
      </c>
      <c r="Y37" s="29">
        <f>SUM(AD7:AD36)</f>
        <v>0</v>
      </c>
      <c r="Z37" s="29">
        <f>SUM(AE7:AE36)</f>
        <v>0</v>
      </c>
      <c r="AA37" s="29">
        <f>SUM(AF7:AF36)</f>
        <v>0</v>
      </c>
    </row>
    <row r="38" spans="1:32" s="73" customFormat="1">
      <c r="B38" s="22"/>
      <c r="C38" s="22"/>
      <c r="D38" s="74"/>
      <c r="E38" s="74"/>
      <c r="F38" s="74"/>
      <c r="G38" s="70"/>
      <c r="H38" s="71"/>
      <c r="I38" s="7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</row>
    <row r="39" spans="1:32" ht="20.100000000000001" customHeight="1">
      <c r="D39" s="74"/>
      <c r="E39" s="74"/>
      <c r="F39" s="74"/>
      <c r="G39" s="70"/>
      <c r="H39" s="71"/>
      <c r="I39" s="72"/>
      <c r="X39" s="29" t="e">
        <f>IF(#REF!="dtcy",#REF!,0)</f>
        <v>#REF!</v>
      </c>
      <c r="Y39" s="29" t="e">
        <f>IF(#REF!="f",#REF!,0)</f>
        <v>#REF!</v>
      </c>
      <c r="Z39" s="29" t="e">
        <f>IF(#REF!="ai",#REF!,0)</f>
        <v>#REF!</v>
      </c>
      <c r="AA39" s="29" t="e">
        <f>IF(#REF!="g",#REF!,0)</f>
        <v>#REF!</v>
      </c>
    </row>
    <row r="40" spans="1:32" ht="20.100000000000001" customHeight="1">
      <c r="D40" s="69"/>
      <c r="E40" s="69"/>
      <c r="F40" s="69"/>
      <c r="G40" s="75"/>
      <c r="H40" s="75"/>
      <c r="I40" s="72"/>
      <c r="X40" s="29" t="e">
        <f>IF(#REF!="dtcy",#REF!,0)</f>
        <v>#REF!</v>
      </c>
      <c r="Y40" s="29" t="e">
        <f>IF(#REF!="f",#REF!,0)</f>
        <v>#REF!</v>
      </c>
      <c r="Z40" s="29" t="e">
        <f>IF(#REF!="ai",#REF!,0)</f>
        <v>#REF!</v>
      </c>
      <c r="AA40" s="29" t="e">
        <f>IF(#REF!="g",#REF!,0)</f>
        <v>#REF!</v>
      </c>
    </row>
    <row r="41" spans="1:32" ht="20.100000000000001" customHeight="1">
      <c r="X41" s="29" t="e">
        <f>IF(#REF!="dtcy",#REF!,0)</f>
        <v>#REF!</v>
      </c>
      <c r="Y41" s="29" t="e">
        <f>IF(#REF!="f",#REF!,0)</f>
        <v>#REF!</v>
      </c>
      <c r="Z41" s="29" t="e">
        <f>IF(#REF!="ai",#REF!,0)</f>
        <v>#REF!</v>
      </c>
      <c r="AA41" s="29" t="e">
        <f>IF(#REF!="g",#REF!,0)</f>
        <v>#REF!</v>
      </c>
    </row>
    <row r="42" spans="1:32" ht="20.100000000000001" customHeight="1">
      <c r="X42" s="29" t="e">
        <f>IF(#REF!="dtcy",#REF!,0)</f>
        <v>#REF!</v>
      </c>
      <c r="Y42" s="29" t="e">
        <f>IF(#REF!="f",#REF!,0)</f>
        <v>#REF!</v>
      </c>
      <c r="Z42" s="29" t="e">
        <f>IF(#REF!="ai",#REF!,0)</f>
        <v>#REF!</v>
      </c>
      <c r="AA42" s="29" t="e">
        <f>IF(#REF!="g",#REF!,0)</f>
        <v>#REF!</v>
      </c>
    </row>
    <row r="43" spans="1:32" ht="20.100000000000001" customHeight="1">
      <c r="X43" s="29" t="e">
        <f>IF(#REF!="dtcy",#REF!,0)</f>
        <v>#REF!</v>
      </c>
      <c r="Y43" s="29" t="e">
        <f>IF(#REF!="f",#REF!,0)</f>
        <v>#REF!</v>
      </c>
      <c r="Z43" s="29" t="e">
        <f>IF(#REF!="ai",#REF!,0)</f>
        <v>#REF!</v>
      </c>
      <c r="AA43" s="29" t="e">
        <f>IF(#REF!="g",#REF!,0)</f>
        <v>#REF!</v>
      </c>
    </row>
    <row r="44" spans="1:32" ht="20.100000000000001" customHeight="1">
      <c r="X44" s="29" t="e">
        <f>IF(#REF!="dtcy",#REF!,0)</f>
        <v>#REF!</v>
      </c>
      <c r="Y44" s="29" t="e">
        <f>IF(#REF!="f",#REF!,0)</f>
        <v>#REF!</v>
      </c>
      <c r="Z44" s="29" t="e">
        <f>IF(#REF!="ai",#REF!,0)</f>
        <v>#REF!</v>
      </c>
      <c r="AA44" s="29" t="e">
        <f>IF(#REF!="g",#REF!,0)</f>
        <v>#REF!</v>
      </c>
    </row>
    <row r="45" spans="1:32" ht="20.100000000000001" customHeight="1">
      <c r="X45" s="29" t="e">
        <f>IF(#REF!="dtcy",#REF!,0)</f>
        <v>#REF!</v>
      </c>
      <c r="Y45" s="29" t="e">
        <f>IF(#REF!="f",#REF!,0)</f>
        <v>#REF!</v>
      </c>
      <c r="Z45" s="29" t="e">
        <f>IF(#REF!="ai",#REF!,0)</f>
        <v>#REF!</v>
      </c>
      <c r="AA45" s="29" t="e">
        <f>IF(#REF!="g",#REF!,0)</f>
        <v>#REF!</v>
      </c>
    </row>
    <row r="46" spans="1:32" ht="20.100000000000001" customHeight="1">
      <c r="AC46" s="29" t="e">
        <f>IF(#REF!="dtcy",#REF!,0)</f>
        <v>#REF!</v>
      </c>
      <c r="AD46" s="29" t="e">
        <f>IF(#REF!="f",#REF!,0)</f>
        <v>#REF!</v>
      </c>
      <c r="AE46" s="29" t="e">
        <f>IF(#REF!="ai",#REF!,0)</f>
        <v>#REF!</v>
      </c>
      <c r="AF46" s="29" t="e">
        <f>IF(#REF!="g",#REF!,0)</f>
        <v>#REF!</v>
      </c>
    </row>
    <row r="47" spans="1:32">
      <c r="AC47" s="29" t="e">
        <f>IF(#REF!="dtcy",#REF!,0)</f>
        <v>#REF!</v>
      </c>
      <c r="AD47" s="29" t="e">
        <f>IF(#REF!="f",#REF!,0)</f>
        <v>#REF!</v>
      </c>
      <c r="AE47" s="29" t="e">
        <f>IF(#REF!="ai",#REF!,0)</f>
        <v>#REF!</v>
      </c>
      <c r="AF47" s="29" t="e">
        <f>IF(#REF!="g",#REF!,0)</f>
        <v>#REF!</v>
      </c>
    </row>
    <row r="48" spans="1:32">
      <c r="AC48" s="29" t="e">
        <f>IF(#REF!="dtcy",#REF!,0)</f>
        <v>#REF!</v>
      </c>
      <c r="AD48" s="29" t="e">
        <f>IF(#REF!="f",#REF!,0)</f>
        <v>#REF!</v>
      </c>
      <c r="AE48" s="29" t="e">
        <f>IF(#REF!="ai",#REF!,0)</f>
        <v>#REF!</v>
      </c>
      <c r="AF48" s="29" t="e">
        <f>IF(#REF!="g",#REF!,0)</f>
        <v>#REF!</v>
      </c>
    </row>
    <row r="49" spans="1:41" s="17" customFormat="1" ht="20.25" customHeight="1">
      <c r="A49" s="22"/>
      <c r="B49" s="22"/>
      <c r="C49" s="22"/>
      <c r="D49" s="22"/>
      <c r="E49" s="22"/>
      <c r="F49" s="22"/>
      <c r="G49" s="22"/>
      <c r="H49" s="22"/>
      <c r="AC49" s="29" t="e">
        <f>IF(#REF!="dtcy",#REF!,0)</f>
        <v>#REF!</v>
      </c>
      <c r="AD49" s="29" t="e">
        <f>IF(#REF!="f",#REF!,0)</f>
        <v>#REF!</v>
      </c>
      <c r="AE49" s="29" t="e">
        <f>IF(#REF!="ai",#REF!,0)</f>
        <v>#REF!</v>
      </c>
      <c r="AF49" s="29" t="e">
        <f>IF(#REF!="g",#REF!,0)</f>
        <v>#REF!</v>
      </c>
    </row>
    <row r="50" spans="1:41" s="18" customFormat="1">
      <c r="A50" s="22"/>
      <c r="B50" s="22"/>
      <c r="C50" s="22"/>
      <c r="D50" s="22"/>
      <c r="E50" s="22"/>
      <c r="F50" s="22"/>
      <c r="G50" s="22"/>
      <c r="H50" s="22"/>
      <c r="AC50" s="29" t="e">
        <f>IF(#REF!="dtcy",#REF!,0)</f>
        <v>#REF!</v>
      </c>
      <c r="AD50" s="29" t="e">
        <f>IF(#REF!="f",#REF!,0)</f>
        <v>#REF!</v>
      </c>
      <c r="AE50" s="29" t="e">
        <f>IF(#REF!="ai",#REF!,0)</f>
        <v>#REF!</v>
      </c>
      <c r="AF50" s="29" t="e">
        <f>IF(#REF!="g",#REF!,0)</f>
        <v>#REF!</v>
      </c>
    </row>
    <row r="51" spans="1:41" s="17" customFormat="1" ht="23.25" customHeight="1">
      <c r="A51" s="22"/>
      <c r="B51" s="22"/>
      <c r="C51" s="22"/>
      <c r="D51" s="22"/>
      <c r="E51" s="22"/>
      <c r="F51" s="22"/>
      <c r="G51" s="22"/>
      <c r="H51" s="22"/>
      <c r="AC51" s="29" t="e">
        <f>IF(#REF!="dtcy",#REF!,0)</f>
        <v>#REF!</v>
      </c>
      <c r="AD51" s="29" t="e">
        <f>IF(#REF!="f",#REF!,0)</f>
        <v>#REF!</v>
      </c>
      <c r="AE51" s="29" t="e">
        <f>IF(#REF!="ai",#REF!,0)</f>
        <v>#REF!</v>
      </c>
      <c r="AF51" s="29" t="e">
        <f>IF(#REF!="g",#REF!,0)</f>
        <v>#REF!</v>
      </c>
    </row>
    <row r="52" spans="1:41" s="18" customFormat="1">
      <c r="A52" s="22"/>
      <c r="B52" s="22"/>
      <c r="C52" s="22"/>
      <c r="D52" s="22"/>
      <c r="E52" s="22"/>
      <c r="F52" s="22"/>
      <c r="G52" s="22"/>
      <c r="H52" s="22"/>
      <c r="AC52" s="29" t="e">
        <f>IF(#REF!="dtcy",#REF!,0)</f>
        <v>#REF!</v>
      </c>
      <c r="AD52" s="29" t="e">
        <f>IF(#REF!="f",#REF!,0)</f>
        <v>#REF!</v>
      </c>
      <c r="AE52" s="29" t="e">
        <f>IF(#REF!="ai",#REF!,0)</f>
        <v>#REF!</v>
      </c>
      <c r="AF52" s="29" t="e">
        <f>IF(#REF!="g",#REF!,0)</f>
        <v>#REF!</v>
      </c>
    </row>
    <row r="53" spans="1:41" s="17" customFormat="1" ht="21.75" customHeight="1">
      <c r="A53" s="22"/>
      <c r="B53" s="22"/>
      <c r="C53" s="22"/>
      <c r="D53" s="22"/>
      <c r="E53" s="22"/>
      <c r="F53" s="22"/>
      <c r="G53" s="22"/>
      <c r="H53" s="22"/>
      <c r="AC53" s="29" t="e">
        <f>IF(#REF!="dtcy",#REF!,0)</f>
        <v>#REF!</v>
      </c>
      <c r="AD53" s="29" t="e">
        <f>IF(#REF!="f",#REF!,0)</f>
        <v>#REF!</v>
      </c>
      <c r="AE53" s="29" t="e">
        <f>IF(#REF!="ai",#REF!,0)</f>
        <v>#REF!</v>
      </c>
      <c r="AF53" s="29" t="e">
        <f>IF(#REF!="g",#REF!,0)</f>
        <v>#REF!</v>
      </c>
    </row>
    <row r="54" spans="1:41" ht="15.95" customHeight="1">
      <c r="AC54" s="29" t="e">
        <f>IF(#REF!="dtcy",#REF!,0)</f>
        <v>#REF!</v>
      </c>
      <c r="AD54" s="29" t="e">
        <f>IF(#REF!="f",#REF!,0)</f>
        <v>#REF!</v>
      </c>
      <c r="AE54" s="29" t="e">
        <f>IF(#REF!="ai",#REF!,0)</f>
        <v>#REF!</v>
      </c>
      <c r="AF54" s="29" t="e">
        <f>IF(#REF!="g",#REF!,0)</f>
        <v>#REF!</v>
      </c>
    </row>
    <row r="55" spans="1:41" ht="21.95" customHeight="1">
      <c r="J55" s="76"/>
      <c r="AL55" s="29" t="e">
        <f>IF(#REF!="dtcy",#REF!,0)</f>
        <v>#REF!</v>
      </c>
      <c r="AM55" s="29" t="e">
        <f>IF(#REF!="f",#REF!,0)</f>
        <v>#REF!</v>
      </c>
      <c r="AN55" s="29" t="e">
        <f>IF(#REF!="ai",#REF!,0)</f>
        <v>#REF!</v>
      </c>
      <c r="AO55" s="29" t="e">
        <f>IF(#REF!="g",#REF!,0)</f>
        <v>#REF!</v>
      </c>
    </row>
    <row r="56" spans="1:41" ht="21.95" customHeight="1">
      <c r="J56" s="76"/>
      <c r="AL56" s="29" t="e">
        <f>IF(#REF!="dtcy",#REF!,0)</f>
        <v>#REF!</v>
      </c>
      <c r="AM56" s="29" t="e">
        <f>IF(#REF!="f",#REF!,0)</f>
        <v>#REF!</v>
      </c>
      <c r="AN56" s="29" t="e">
        <f>IF(#REF!="ai",#REF!,0)</f>
        <v>#REF!</v>
      </c>
      <c r="AO56" s="29" t="e">
        <f>IF(#REF!="g",#REF!,0)</f>
        <v>#REF!</v>
      </c>
    </row>
    <row r="57" spans="1:41">
      <c r="J57" s="76"/>
      <c r="AL57" s="29" t="e">
        <f>IF(#REF!="dtcy",#REF!,0)</f>
        <v>#REF!</v>
      </c>
      <c r="AM57" s="29" t="e">
        <f>IF(#REF!="f",#REF!,0)</f>
        <v>#REF!</v>
      </c>
      <c r="AN57" s="29" t="e">
        <f>IF(#REF!="ai",#REF!,0)</f>
        <v>#REF!</v>
      </c>
      <c r="AO57" s="29" t="e">
        <f>IF(#REF!="g",#REF!,0)</f>
        <v>#REF!</v>
      </c>
    </row>
    <row r="58" spans="1:41">
      <c r="AL58" s="29" t="e">
        <f>IF(#REF!="dtcy",#REF!,0)</f>
        <v>#REF!</v>
      </c>
      <c r="AM58" s="29" t="e">
        <f>IF(#REF!="f",#REF!,0)</f>
        <v>#REF!</v>
      </c>
      <c r="AN58" s="29" t="e">
        <f>IF(#REF!="ai",#REF!,0)</f>
        <v>#REF!</v>
      </c>
      <c r="AO58" s="29" t="e">
        <f>IF(#REF!="g",#REF!,0)</f>
        <v>#REF!</v>
      </c>
    </row>
    <row r="59" spans="1:41">
      <c r="AL59" s="29" t="e">
        <f>IF(#REF!="dtcy",#REF!,0)</f>
        <v>#REF!</v>
      </c>
      <c r="AM59" s="29" t="e">
        <f>IF(#REF!="f",#REF!,0)</f>
        <v>#REF!</v>
      </c>
      <c r="AN59" s="29" t="e">
        <f>IF(#REF!="ai",#REF!,0)</f>
        <v>#REF!</v>
      </c>
      <c r="AO59" s="29" t="e">
        <f>IF(#REF!="g",#REF!,0)</f>
        <v>#REF!</v>
      </c>
    </row>
    <row r="60" spans="1:41">
      <c r="AL60" s="29" t="e">
        <f>IF(#REF!="dtcy",#REF!,0)</f>
        <v>#REF!</v>
      </c>
      <c r="AM60" s="29" t="e">
        <f>IF(#REF!="f",#REF!,0)</f>
        <v>#REF!</v>
      </c>
      <c r="AN60" s="29" t="e">
        <f>IF(#REF!="ai",#REF!,0)</f>
        <v>#REF!</v>
      </c>
      <c r="AO60" s="29" t="e">
        <f>IF(#REF!="g",#REF!,0)</f>
        <v>#REF!</v>
      </c>
    </row>
    <row r="61" spans="1:41">
      <c r="D61" s="77"/>
      <c r="AL61" s="29" t="e">
        <f>IF(#REF!="dtcy",#REF!,0)</f>
        <v>#REF!</v>
      </c>
      <c r="AM61" s="29" t="e">
        <f>IF(#REF!="f",#REF!,0)</f>
        <v>#REF!</v>
      </c>
      <c r="AN61" s="29" t="e">
        <f>IF(#REF!="ai",#REF!,0)</f>
        <v>#REF!</v>
      </c>
      <c r="AO61" s="29" t="e">
        <f>IF(#REF!="g",#REF!,0)</f>
        <v>#REF!</v>
      </c>
    </row>
    <row r="62" spans="1:41">
      <c r="E62" s="28"/>
      <c r="AL62" s="29" t="e">
        <f>IF(#REF!="dtcy",#REF!,0)</f>
        <v>#REF!</v>
      </c>
      <c r="AM62" s="29" t="e">
        <f>IF(#REF!="f",#REF!,0)</f>
        <v>#REF!</v>
      </c>
      <c r="AN62" s="29" t="e">
        <f>IF(#REF!="ai",#REF!,0)</f>
        <v>#REF!</v>
      </c>
      <c r="AO62" s="29" t="e">
        <f>IF(#REF!="g",#REF!,0)</f>
        <v>#REF!</v>
      </c>
    </row>
    <row r="63" spans="1:41">
      <c r="AL63" s="29" t="e">
        <f>IF(#REF!="dtcy",#REF!,0)</f>
        <v>#REF!</v>
      </c>
      <c r="AM63" s="29" t="e">
        <f>IF(#REF!="f",#REF!,0)</f>
        <v>#REF!</v>
      </c>
      <c r="AN63" s="29" t="e">
        <f>IF(#REF!="ai",#REF!,0)</f>
        <v>#REF!</v>
      </c>
      <c r="AO63" s="29" t="e">
        <f>IF(#REF!="g",#REF!,0)</f>
        <v>#REF!</v>
      </c>
    </row>
    <row r="64" spans="1:41">
      <c r="AL64" s="29" t="e">
        <f>IF(#REF!="dtcy",#REF!,0)</f>
        <v>#REF!</v>
      </c>
      <c r="AM64" s="29" t="e">
        <f>IF(#REF!="f",#REF!,0)</f>
        <v>#REF!</v>
      </c>
      <c r="AN64" s="29" t="e">
        <f>IF(#REF!="ai",#REF!,0)</f>
        <v>#REF!</v>
      </c>
      <c r="AO64" s="29" t="e">
        <f>IF(#REF!="g",#REF!,0)</f>
        <v>#REF!</v>
      </c>
    </row>
    <row r="65" spans="38:41">
      <c r="AL65" s="29" t="e">
        <f>IF(#REF!="dtcy",#REF!,0)</f>
        <v>#REF!</v>
      </c>
      <c r="AM65" s="29" t="e">
        <f>IF(#REF!="f",#REF!,0)</f>
        <v>#REF!</v>
      </c>
      <c r="AN65" s="29" t="e">
        <f>IF(#REF!="ai",#REF!,0)</f>
        <v>#REF!</v>
      </c>
      <c r="AO65" s="29" t="e">
        <f>IF(#REF!="g",#REF!,0)</f>
        <v>#REF!</v>
      </c>
    </row>
    <row r="66" spans="38:41">
      <c r="AL66" s="29" t="e">
        <f>SUM(AL39:AL65)</f>
        <v>#REF!</v>
      </c>
      <c r="AM66" s="29" t="e">
        <f>SUM(AM39:AM65)</f>
        <v>#REF!</v>
      </c>
      <c r="AN66" s="29" t="e">
        <f>SUM(AN39:AN65)</f>
        <v>#REF!</v>
      </c>
      <c r="AO66" s="29" t="e">
        <f>SUM(AO39:AO65)</f>
        <v>#REF!</v>
      </c>
    </row>
  </sheetData>
  <protectedRanges>
    <protectedRange sqref="D33:D36 A31 A35 D15 A26:C26 A20:C20 D17:D20 E7:E36 C35:C36 D27:D31 B34:B36 A7:D10" name="Point FAB M1"/>
    <protectedRange sqref="A2" name="Point FAB M2"/>
  </protectedRanges>
  <mergeCells count="37">
    <mergeCell ref="A35:C35"/>
    <mergeCell ref="D37:F37"/>
    <mergeCell ref="D38:F38"/>
    <mergeCell ref="D39:F39"/>
    <mergeCell ref="D40:F40"/>
    <mergeCell ref="A31:C31"/>
    <mergeCell ref="A32:C32"/>
    <mergeCell ref="A33:C33"/>
    <mergeCell ref="A34:C34"/>
    <mergeCell ref="A28:C28"/>
    <mergeCell ref="A29:C29"/>
    <mergeCell ref="A30:C30"/>
    <mergeCell ref="A24:C24"/>
    <mergeCell ref="A25:C25"/>
    <mergeCell ref="A26:C26"/>
    <mergeCell ref="A27:C27"/>
    <mergeCell ref="A21:C21"/>
    <mergeCell ref="A22:C22"/>
    <mergeCell ref="A23:C23"/>
    <mergeCell ref="A17:C17"/>
    <mergeCell ref="A18:C18"/>
    <mergeCell ref="A19:C19"/>
    <mergeCell ref="A20:C20"/>
    <mergeCell ref="A14:C14"/>
    <mergeCell ref="A15:C15"/>
    <mergeCell ref="A16:C16"/>
    <mergeCell ref="A11:C11"/>
    <mergeCell ref="A12:C12"/>
    <mergeCell ref="A13:C13"/>
    <mergeCell ref="A7:C7"/>
    <mergeCell ref="A8:C8"/>
    <mergeCell ref="A9:C9"/>
    <mergeCell ref="A10:C10"/>
    <mergeCell ref="A1:L1"/>
    <mergeCell ref="A2:L2"/>
    <mergeCell ref="A3:D3"/>
    <mergeCell ref="A6:C6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Abbès</dc:creator>
  <cp:lastModifiedBy>Abbès</cp:lastModifiedBy>
  <dcterms:created xsi:type="dcterms:W3CDTF">2012-09-17T12:41:30Z</dcterms:created>
  <dcterms:modified xsi:type="dcterms:W3CDTF">2012-09-17T12:48:48Z</dcterms:modified>
</cp:coreProperties>
</file>