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0" yWindow="60" windowWidth="24000" windowHeight="10965" activeTab="1"/>
  </bookViews>
  <sheets>
    <sheet name="S1" sheetId="1" r:id="rId1"/>
    <sheet name="Exemple S2" sheetId="9" r:id="rId2"/>
  </sheets>
  <definedNames>
    <definedName name="_xlnm.Print_Area" localSheetId="1">'Exemple S2'!$A$1:$J$20</definedName>
    <definedName name="_xlnm.Print_Area" localSheetId="0">'S1'!$A$1:$J$20</definedName>
  </definedNames>
  <calcPr calcId="145621"/>
</workbook>
</file>

<file path=xl/calcChain.xml><?xml version="1.0" encoding="utf-8"?>
<calcChain xmlns="http://schemas.openxmlformats.org/spreadsheetml/2006/main">
  <c r="J23" i="9" l="1"/>
  <c r="I13" i="9" l="1"/>
  <c r="I14" i="9" s="1"/>
  <c r="H13" i="9"/>
  <c r="H14" i="9" s="1"/>
  <c r="G13" i="9"/>
  <c r="G14" i="9" s="1"/>
  <c r="F13" i="9"/>
  <c r="F14" i="9" s="1"/>
  <c r="E13" i="9"/>
  <c r="E14" i="9" s="1"/>
  <c r="D13" i="9"/>
  <c r="D14" i="9" s="1"/>
  <c r="C13" i="9"/>
  <c r="C14" i="9" s="1"/>
  <c r="J12" i="9"/>
  <c r="X5" i="9"/>
  <c r="X4" i="9"/>
  <c r="G4" i="9"/>
  <c r="D4" i="9"/>
  <c r="X3" i="9"/>
  <c r="X2" i="9"/>
  <c r="X1" i="9"/>
  <c r="X6" i="9" s="1"/>
  <c r="D18" i="9" l="1"/>
  <c r="D17" i="9"/>
  <c r="F18" i="9"/>
  <c r="F17" i="9"/>
  <c r="H18" i="9"/>
  <c r="H17" i="9"/>
  <c r="C18" i="9"/>
  <c r="C17" i="9"/>
  <c r="J17" i="9" s="1"/>
  <c r="J14" i="9"/>
  <c r="J16" i="9" s="1"/>
  <c r="E18" i="9"/>
  <c r="E17" i="9"/>
  <c r="G18" i="9"/>
  <c r="G17" i="9"/>
  <c r="I18" i="9"/>
  <c r="I17" i="9"/>
  <c r="J13" i="9"/>
  <c r="I13" i="1"/>
  <c r="I14" i="1" s="1"/>
  <c r="H13" i="1"/>
  <c r="H14" i="1" s="1"/>
  <c r="G13" i="1"/>
  <c r="G14" i="1" s="1"/>
  <c r="F13" i="1"/>
  <c r="F14" i="1" s="1"/>
  <c r="E13" i="1"/>
  <c r="E14" i="1" s="1"/>
  <c r="D13" i="1"/>
  <c r="D14" i="1" s="1"/>
  <c r="C13" i="1"/>
  <c r="C14" i="1" s="1"/>
  <c r="J18" i="9" l="1"/>
  <c r="J19" i="9" s="1"/>
  <c r="J13" i="1"/>
  <c r="J12" i="1"/>
  <c r="I17" i="1" l="1"/>
  <c r="I18" i="1"/>
  <c r="H17" i="1"/>
  <c r="H18" i="1"/>
  <c r="J14" i="1"/>
  <c r="J16" i="1" s="1"/>
  <c r="C17" i="1"/>
  <c r="C18" i="1"/>
  <c r="E17" i="1"/>
  <c r="E18" i="1"/>
  <c r="G17" i="1"/>
  <c r="G18" i="1"/>
  <c r="F17" i="1"/>
  <c r="F18" i="1"/>
  <c r="D18" i="1"/>
  <c r="D17" i="1"/>
  <c r="J18" i="1" l="1"/>
  <c r="D4" i="1" l="1"/>
  <c r="G4" i="1" s="1"/>
  <c r="X1" i="1" l="1"/>
  <c r="X2" i="1"/>
  <c r="X3" i="1"/>
  <c r="X4" i="1"/>
  <c r="X5" i="1"/>
  <c r="X6" i="1" l="1"/>
  <c r="J17" i="1" l="1"/>
  <c r="J19" i="1" s="1"/>
  <c r="J23" i="1" s="1"/>
</calcChain>
</file>

<file path=xl/comments1.xml><?xml version="1.0" encoding="utf-8"?>
<comments xmlns="http://schemas.openxmlformats.org/spreadsheetml/2006/main">
  <authors>
    <author>David QUITTARD</author>
    <author>FRRMDUQ</author>
  </authors>
  <commentList>
    <comment ref="A6" authorId="0">
      <text>
        <r>
          <rPr>
            <b/>
            <sz val="10"/>
            <color indexed="81"/>
            <rFont val="Tahoma"/>
            <family val="2"/>
          </rPr>
          <t>Au format h:mn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D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E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F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G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H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I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C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G12" authorId="0">
      <text>
        <r>
          <rPr>
            <b/>
            <u/>
            <sz val="10"/>
            <color indexed="81"/>
            <rFont val="Tahoma"/>
            <family val="2"/>
          </rPr>
          <t xml:space="preserve">Cellule modifiable :
</t>
        </r>
        <r>
          <rPr>
            <sz val="10"/>
            <color indexed="81"/>
            <rFont val="Tahoma"/>
            <family val="2"/>
          </rPr>
          <t xml:space="preserve">
Si semaine basse, ou si semaine basse mais travaillée tout de même, inscrire </t>
        </r>
        <r>
          <rPr>
            <b/>
            <sz val="10"/>
            <color indexed="81"/>
            <rFont val="Tahoma"/>
            <family val="2"/>
          </rPr>
          <t>0:00</t>
        </r>
        <r>
          <rPr>
            <sz val="10"/>
            <color indexed="81"/>
            <rFont val="Tahoma"/>
            <family val="2"/>
          </rPr>
          <t xml:space="preserve"> dans cette cellule</t>
        </r>
      </text>
    </comment>
    <comment ref="H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David QUITTARD</author>
    <author>FRRMDUQ</author>
  </authors>
  <commentList>
    <comment ref="A6" authorId="0">
      <text>
        <r>
          <rPr>
            <b/>
            <sz val="10"/>
            <color indexed="81"/>
            <rFont val="Tahoma"/>
            <family val="2"/>
          </rPr>
          <t>Au format h:mn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D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E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F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G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H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I7" authorId="1">
      <text>
        <r>
          <rPr>
            <b/>
            <u/>
            <sz val="11"/>
            <color indexed="81"/>
            <rFont val="Tahoma"/>
            <family val="2"/>
          </rPr>
          <t xml:space="preserve">INSCRIRE :
</t>
        </r>
        <r>
          <rPr>
            <b/>
            <sz val="10"/>
            <color indexed="81"/>
            <rFont val="Tahoma"/>
            <family val="2"/>
          </rPr>
          <t xml:space="preserve">FERIE si férié.
CP si congés.
CET si CET
</t>
        </r>
        <r>
          <rPr>
            <b/>
            <sz val="9"/>
            <color indexed="81"/>
            <rFont val="Tahoma"/>
            <family val="2"/>
          </rPr>
          <t>(Rien dans les autres cellules)</t>
        </r>
      </text>
    </comment>
    <comment ref="C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G12" authorId="0">
      <text>
        <r>
          <rPr>
            <b/>
            <u/>
            <sz val="10"/>
            <color indexed="81"/>
            <rFont val="Tahoma"/>
            <family val="2"/>
          </rPr>
          <t xml:space="preserve">Cellule modifiable :
</t>
        </r>
        <r>
          <rPr>
            <sz val="10"/>
            <color indexed="81"/>
            <rFont val="Tahoma"/>
            <family val="2"/>
          </rPr>
          <t xml:space="preserve">
Si semaine basse, ou si semaine basse mais travaillée tout de même, inscrire </t>
        </r>
        <r>
          <rPr>
            <b/>
            <sz val="10"/>
            <color indexed="81"/>
            <rFont val="Tahoma"/>
            <family val="2"/>
          </rPr>
          <t>0:00</t>
        </r>
        <r>
          <rPr>
            <sz val="10"/>
            <color indexed="81"/>
            <rFont val="Tahoma"/>
            <family val="2"/>
          </rPr>
          <t xml:space="preserve"> dans cette cellule</t>
        </r>
      </text>
    </comment>
    <comment ref="H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b/>
            <sz val="10"/>
            <color indexed="81"/>
            <rFont val="Tahoma"/>
            <family val="2"/>
          </rPr>
          <t>Cellule modifiable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<sst xmlns="http://schemas.openxmlformats.org/spreadsheetml/2006/main" count="54" uniqueCount="27">
  <si>
    <t xml:space="preserve">Semaine n° </t>
  </si>
  <si>
    <t>Du</t>
  </si>
  <si>
    <t>au</t>
  </si>
  <si>
    <t>LUNDI</t>
  </si>
  <si>
    <t>MARDI</t>
  </si>
  <si>
    <t>MERCREDI</t>
  </si>
  <si>
    <t>JEUDI</t>
  </si>
  <si>
    <t>VENDREDI</t>
  </si>
  <si>
    <t>SAMEDI</t>
  </si>
  <si>
    <t>Heures Normales</t>
  </si>
  <si>
    <t xml:space="preserve">Crédit </t>
  </si>
  <si>
    <t>Débit</t>
  </si>
  <si>
    <t>OBSERVATION(S)</t>
  </si>
  <si>
    <t>Heures départ repas                            (ou de sorties momentannées)</t>
  </si>
  <si>
    <t>Heures de retour repas                       (ou de sorties momentannées)</t>
  </si>
  <si>
    <t>TEMPS EN HEURES ET MINUTES</t>
  </si>
  <si>
    <t>Temps de Repas (ou de sorties)</t>
  </si>
  <si>
    <t>Heures de prise de poste</t>
  </si>
  <si>
    <t>Heures départ du poste</t>
  </si>
  <si>
    <t>Heures Effectuées le Samedi :</t>
  </si>
  <si>
    <t>DIMANCHE</t>
  </si>
  <si>
    <t>Durée légale du travail (hebdomadaire)</t>
  </si>
  <si>
    <t>TOTAL GENERAL :</t>
  </si>
  <si>
    <t>Total Heures Réelles effectuées</t>
  </si>
  <si>
    <t>David</t>
  </si>
  <si>
    <t>CUMUL POUR SUIVI DES COMPTEURS GTA :</t>
  </si>
  <si>
    <t>SOLDE HEBDOMADAIRE POUR COMPTEUR GTA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</si>
</sst>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"/>
    <numFmt numFmtId="165" formatCode="[$-40C]d\-mmm;@"/>
    <numFmt numFmtId="166" formatCode="[hh]:mm"/>
    <numFmt numFmtId="167" formatCode="[h]:mm"/>
  </numFmts>
  <fonts count="3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10"/>
      <color indexed="62"/>
      <name val="Arial"/>
      <family val="2"/>
    </font>
    <font>
      <b/>
      <u/>
      <sz val="12"/>
      <color indexed="62"/>
      <name val="Arial"/>
      <family val="2"/>
    </font>
    <font>
      <b/>
      <u/>
      <sz val="12"/>
      <color indexed="25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u/>
      <sz val="12"/>
      <color indexed="25"/>
      <name val="Arial"/>
      <family val="2"/>
    </font>
    <font>
      <sz val="10"/>
      <color indexed="8"/>
      <name val="Verdana"/>
      <family val="2"/>
    </font>
    <font>
      <b/>
      <sz val="10"/>
      <color indexed="81"/>
      <name val="Tahoma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indexed="81"/>
      <name val="Tahoma"/>
      <family val="2"/>
    </font>
    <font>
      <b/>
      <u/>
      <sz val="10"/>
      <color indexed="81"/>
      <name val="Tahoma"/>
      <family val="2"/>
    </font>
    <font>
      <b/>
      <u/>
      <sz val="11"/>
      <color indexed="81"/>
      <name val="Tahoma"/>
      <family val="2"/>
    </font>
    <font>
      <sz val="20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indexed="56"/>
      <name val="Arial"/>
      <family val="2"/>
    </font>
    <font>
      <sz val="9"/>
      <color indexed="81"/>
      <name val="Tahoma"/>
      <family val="2"/>
    </font>
    <font>
      <b/>
      <u/>
      <sz val="10"/>
      <color indexed="25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b/>
      <sz val="11"/>
      <color indexed="8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b/>
      <sz val="9"/>
      <color rgb="FF00B050"/>
      <name val="Arial"/>
      <family val="2"/>
    </font>
    <font>
      <b/>
      <sz val="9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indexed="26"/>
        <bgColor indexed="4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dashed">
        <color theme="5" tint="0.39994506668294322"/>
      </left>
      <right style="dashed">
        <color theme="5" tint="0.39994506668294322"/>
      </right>
      <top style="dashed">
        <color theme="5" tint="0.39994506668294322"/>
      </top>
      <bottom style="dashed">
        <color theme="5" tint="0.39994506668294322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dashed">
        <color rgb="FF7030A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78">
    <xf numFmtId="0" fontId="0" fillId="0" borderId="0" xfId="0"/>
    <xf numFmtId="1" fontId="0" fillId="2" borderId="0" xfId="0" applyNumberFormat="1" applyFill="1" applyProtection="1"/>
    <xf numFmtId="0" fontId="0" fillId="6" borderId="0" xfId="0" applyFill="1" applyProtection="1"/>
    <xf numFmtId="0" fontId="0" fillId="0" borderId="0" xfId="0" applyProtection="1"/>
    <xf numFmtId="0" fontId="6" fillId="3" borderId="3" xfId="0" applyFon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6" borderId="0" xfId="0" applyFill="1" applyAlignment="1" applyProtection="1">
      <alignment horizontal="centerContinuous"/>
    </xf>
    <xf numFmtId="0" fontId="0" fillId="6" borderId="0" xfId="0" applyFill="1" applyAlignment="1" applyProtection="1">
      <alignment horizontal="right"/>
    </xf>
    <xf numFmtId="0" fontId="6" fillId="6" borderId="0" xfId="0" applyFont="1" applyFill="1" applyAlignment="1" applyProtection="1">
      <alignment horizontal="centerContinuous"/>
    </xf>
    <xf numFmtId="0" fontId="8" fillId="6" borderId="0" xfId="0" applyFont="1" applyFill="1" applyProtection="1"/>
    <xf numFmtId="0" fontId="9" fillId="6" borderId="0" xfId="0" applyFont="1" applyFill="1" applyAlignment="1" applyProtection="1">
      <alignment horizontal="right"/>
    </xf>
    <xf numFmtId="0" fontId="10" fillId="6" borderId="0" xfId="0" applyFont="1" applyFill="1" applyAlignment="1" applyProtection="1">
      <alignment horizontal="right"/>
    </xf>
    <xf numFmtId="0" fontId="12" fillId="6" borderId="0" xfId="0" applyFont="1" applyFill="1" applyAlignment="1" applyProtection="1">
      <alignment horizontal="right"/>
    </xf>
    <xf numFmtId="0" fontId="13" fillId="6" borderId="0" xfId="0" applyFont="1" applyFill="1" applyAlignment="1" applyProtection="1">
      <alignment horizontal="right"/>
    </xf>
    <xf numFmtId="0" fontId="6" fillId="6" borderId="18" xfId="0" applyFont="1" applyFill="1" applyBorder="1" applyAlignment="1" applyProtection="1"/>
    <xf numFmtId="164" fontId="0" fillId="6" borderId="18" xfId="0" applyNumberFormat="1" applyFill="1" applyBorder="1" applyAlignment="1" applyProtection="1">
      <alignment horizontal="centerContinuous"/>
    </xf>
    <xf numFmtId="0" fontId="7" fillId="8" borderId="4" xfId="0" applyFont="1" applyFill="1" applyBorder="1" applyAlignment="1" applyProtection="1">
      <alignment horizontal="center" vertical="center" wrapText="1"/>
      <protection locked="0"/>
    </xf>
    <xf numFmtId="0" fontId="22" fillId="8" borderId="4" xfId="0" applyFont="1" applyFill="1" applyBorder="1" applyAlignment="1" applyProtection="1">
      <alignment horizontal="center" vertical="center" wrapText="1"/>
      <protection locked="0"/>
    </xf>
    <xf numFmtId="0" fontId="7" fillId="8" borderId="10" xfId="0" applyFont="1" applyFill="1" applyBorder="1" applyAlignment="1" applyProtection="1">
      <alignment horizontal="center" vertical="center" wrapText="1"/>
      <protection locked="0"/>
    </xf>
    <xf numFmtId="0" fontId="2" fillId="6" borderId="0" xfId="0" applyFont="1" applyFill="1" applyProtection="1">
      <protection hidden="1"/>
    </xf>
    <xf numFmtId="0" fontId="2" fillId="6" borderId="0" xfId="0" applyFont="1" applyFill="1" applyBorder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6" borderId="0" xfId="0" applyFill="1" applyProtection="1">
      <protection hidden="1"/>
    </xf>
    <xf numFmtId="0" fontId="15" fillId="6" borderId="0" xfId="0" applyFont="1" applyFill="1" applyProtection="1">
      <protection hidden="1"/>
    </xf>
    <xf numFmtId="0" fontId="3" fillId="6" borderId="0" xfId="0" applyFont="1" applyFill="1" applyAlignment="1" applyProtection="1">
      <alignment horizontal="right"/>
      <protection hidden="1"/>
    </xf>
    <xf numFmtId="0" fontId="0" fillId="6" borderId="0" xfId="0" applyFill="1" applyAlignment="1" applyProtection="1">
      <alignment horizontal="left" vertical="center"/>
      <protection hidden="1"/>
    </xf>
    <xf numFmtId="0" fontId="4" fillId="6" borderId="0" xfId="0" applyFont="1" applyFill="1" applyAlignment="1" applyProtection="1">
      <alignment horizontal="centerContinuous"/>
      <protection hidden="1"/>
    </xf>
    <xf numFmtId="0" fontId="0" fillId="6" borderId="0" xfId="0" applyFill="1" applyBorder="1" applyProtection="1">
      <protection hidden="1"/>
    </xf>
    <xf numFmtId="0" fontId="5" fillId="6" borderId="0" xfId="0" applyFont="1" applyFill="1" applyAlignment="1" applyProtection="1">
      <alignment horizontal="right" vertical="center"/>
      <protection hidden="1"/>
    </xf>
    <xf numFmtId="14" fontId="2" fillId="6" borderId="0" xfId="0" applyNumberFormat="1" applyFont="1" applyFill="1" applyAlignment="1" applyProtection="1">
      <alignment horizontal="center" vertical="center"/>
      <protection hidden="1"/>
    </xf>
    <xf numFmtId="0" fontId="2" fillId="6" borderId="0" xfId="0" applyFont="1" applyFill="1" applyAlignment="1" applyProtection="1">
      <alignment horizontal="centerContinuous" vertical="center"/>
      <protection hidden="1"/>
    </xf>
    <xf numFmtId="16" fontId="2" fillId="6" borderId="0" xfId="0" applyNumberFormat="1" applyFont="1" applyFill="1" applyBorder="1" applyAlignment="1" applyProtection="1">
      <alignment horizontal="center" vertical="center"/>
      <protection hidden="1"/>
    </xf>
    <xf numFmtId="0" fontId="2" fillId="6" borderId="0" xfId="0" applyFont="1" applyFill="1" applyBorder="1" applyAlignment="1" applyProtection="1">
      <alignment horizontal="center" vertical="center"/>
      <protection hidden="1"/>
    </xf>
    <xf numFmtId="0" fontId="25" fillId="6" borderId="0" xfId="0" applyFont="1" applyFill="1" applyAlignment="1" applyProtection="1">
      <alignment horizontal="center" vertical="center"/>
      <protection hidden="1"/>
    </xf>
    <xf numFmtId="0" fontId="27" fillId="6" borderId="0" xfId="0" applyFont="1" applyFill="1" applyAlignment="1" applyProtection="1">
      <alignment horizontal="right"/>
    </xf>
    <xf numFmtId="166" fontId="2" fillId="7" borderId="22" xfId="0" applyNumberFormat="1" applyFont="1" applyFill="1" applyBorder="1" applyAlignment="1" applyProtection="1">
      <alignment horizontal="center" vertical="center"/>
      <protection hidden="1"/>
    </xf>
    <xf numFmtId="0" fontId="31" fillId="3" borderId="7" xfId="0" applyFont="1" applyFill="1" applyBorder="1" applyAlignment="1" applyProtection="1">
      <alignment horizontal="center" vertical="center"/>
    </xf>
    <xf numFmtId="0" fontId="31" fillId="3" borderId="1" xfId="0" applyFont="1" applyFill="1" applyBorder="1" applyAlignment="1" applyProtection="1">
      <alignment horizontal="center" vertical="center"/>
    </xf>
    <xf numFmtId="0" fontId="31" fillId="3" borderId="2" xfId="0" applyFont="1" applyFill="1" applyBorder="1" applyAlignment="1" applyProtection="1">
      <alignment horizontal="center" vertical="center"/>
    </xf>
    <xf numFmtId="165" fontId="32" fillId="6" borderId="16" xfId="0" applyNumberFormat="1" applyFont="1" applyFill="1" applyBorder="1" applyAlignment="1" applyProtection="1">
      <alignment horizontal="center" vertical="center"/>
      <protection hidden="1"/>
    </xf>
    <xf numFmtId="16" fontId="3" fillId="6" borderId="16" xfId="0" applyNumberFormat="1" applyFont="1" applyFill="1" applyBorder="1" applyAlignment="1" applyProtection="1">
      <alignment horizontal="center" vertical="center"/>
      <protection hidden="1"/>
    </xf>
    <xf numFmtId="164" fontId="0" fillId="0" borderId="9" xfId="0" applyNumberFormat="1" applyBorder="1" applyAlignment="1" applyProtection="1">
      <alignment horizontal="center" vertical="center"/>
      <protection locked="0"/>
    </xf>
    <xf numFmtId="164" fontId="18" fillId="0" borderId="8" xfId="0" applyNumberFormat="1" applyFont="1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164" fontId="0" fillId="6" borderId="18" xfId="0" applyNumberFormat="1" applyFill="1" applyBorder="1" applyAlignment="1" applyProtection="1">
      <alignment horizontal="centerContinuous"/>
      <protection hidden="1"/>
    </xf>
    <xf numFmtId="164" fontId="0" fillId="6" borderId="18" xfId="0" applyNumberFormat="1" applyFill="1" applyBorder="1" applyAlignment="1" applyProtection="1">
      <alignment horizontal="center"/>
      <protection locked="0"/>
    </xf>
    <xf numFmtId="164" fontId="0" fillId="6" borderId="0" xfId="0" applyNumberFormat="1" applyFill="1" applyAlignment="1" applyProtection="1">
      <alignment horizontal="centerContinuous"/>
    </xf>
    <xf numFmtId="164" fontId="6" fillId="6" borderId="18" xfId="0" applyNumberFormat="1" applyFont="1" applyFill="1" applyBorder="1" applyAlignment="1" applyProtection="1">
      <alignment horizontal="centerContinuous"/>
      <protection hidden="1"/>
    </xf>
    <xf numFmtId="164" fontId="0" fillId="6" borderId="0" xfId="0" applyNumberFormat="1" applyFill="1" applyProtection="1"/>
    <xf numFmtId="164" fontId="0" fillId="6" borderId="18" xfId="0" applyNumberFormat="1" applyFill="1" applyBorder="1" applyAlignment="1" applyProtection="1">
      <alignment horizontal="center"/>
      <protection hidden="1"/>
    </xf>
    <xf numFmtId="0" fontId="35" fillId="6" borderId="18" xfId="0" applyFont="1" applyFill="1" applyBorder="1" applyAlignment="1" applyProtection="1"/>
    <xf numFmtId="164" fontId="35" fillId="6" borderId="18" xfId="0" applyNumberFormat="1" applyFont="1" applyFill="1" applyBorder="1" applyAlignment="1" applyProtection="1">
      <alignment horizontal="centerContinuous"/>
      <protection hidden="1"/>
    </xf>
    <xf numFmtId="0" fontId="36" fillId="6" borderId="18" xfId="0" applyFont="1" applyFill="1" applyBorder="1" applyAlignment="1" applyProtection="1"/>
    <xf numFmtId="20" fontId="36" fillId="6" borderId="18" xfId="0" applyNumberFormat="1" applyFont="1" applyFill="1" applyBorder="1" applyAlignment="1" applyProtection="1">
      <alignment horizontal="centerContinuous"/>
      <protection hidden="1"/>
    </xf>
    <xf numFmtId="0" fontId="31" fillId="6" borderId="18" xfId="0" applyFont="1" applyFill="1" applyBorder="1" applyAlignment="1" applyProtection="1"/>
    <xf numFmtId="0" fontId="37" fillId="6" borderId="18" xfId="0" applyFont="1" applyFill="1" applyBorder="1" applyAlignment="1" applyProtection="1"/>
    <xf numFmtId="0" fontId="38" fillId="6" borderId="18" xfId="0" applyFont="1" applyFill="1" applyBorder="1" applyAlignment="1" applyProtection="1"/>
    <xf numFmtId="167" fontId="3" fillId="6" borderId="0" xfId="0" applyNumberFormat="1" applyFont="1" applyFill="1" applyAlignment="1" applyProtection="1">
      <alignment horizontal="center"/>
      <protection hidden="1"/>
    </xf>
    <xf numFmtId="167" fontId="6" fillId="6" borderId="0" xfId="0" applyNumberFormat="1" applyFont="1" applyFill="1" applyAlignment="1" applyProtection="1">
      <alignment horizontal="left"/>
      <protection hidden="1"/>
    </xf>
    <xf numFmtId="167" fontId="11" fillId="6" borderId="0" xfId="0" applyNumberFormat="1" applyFont="1" applyFill="1" applyAlignment="1" applyProtection="1">
      <alignment horizontal="center"/>
      <protection hidden="1"/>
    </xf>
    <xf numFmtId="167" fontId="23" fillId="6" borderId="0" xfId="0" applyNumberFormat="1" applyFont="1" applyFill="1" applyAlignment="1" applyProtection="1">
      <alignment horizontal="center"/>
      <protection hidden="1"/>
    </xf>
    <xf numFmtId="167" fontId="24" fillId="6" borderId="0" xfId="0" applyNumberFormat="1" applyFont="1" applyFill="1" applyAlignment="1" applyProtection="1">
      <alignment horizontal="center"/>
      <protection hidden="1"/>
    </xf>
    <xf numFmtId="167" fontId="14" fillId="6" borderId="0" xfId="0" applyNumberFormat="1" applyFont="1" applyFill="1" applyAlignment="1" applyProtection="1">
      <alignment horizontal="center"/>
      <protection hidden="1"/>
    </xf>
    <xf numFmtId="0" fontId="3" fillId="7" borderId="21" xfId="1" applyFont="1" applyFill="1" applyBorder="1" applyAlignment="1" applyProtection="1">
      <alignment horizontal="center" vertical="center" wrapText="1"/>
      <protection hidden="1"/>
    </xf>
    <xf numFmtId="0" fontId="3" fillId="7" borderId="1" xfId="1" applyFont="1" applyFill="1" applyBorder="1" applyAlignment="1" applyProtection="1">
      <alignment horizontal="center" vertical="center" wrapText="1"/>
      <protection hidden="1"/>
    </xf>
    <xf numFmtId="0" fontId="28" fillId="5" borderId="13" xfId="0" applyFont="1" applyFill="1" applyBorder="1" applyAlignment="1" applyProtection="1">
      <alignment horizontal="center" vertical="center"/>
    </xf>
    <xf numFmtId="0" fontId="29" fillId="0" borderId="14" xfId="0" applyFont="1" applyBorder="1" applyAlignment="1" applyProtection="1">
      <alignment horizontal="center" vertical="center"/>
    </xf>
    <xf numFmtId="0" fontId="6" fillId="5" borderId="19" xfId="0" applyFont="1" applyFill="1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6" fillId="5" borderId="15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33" fillId="4" borderId="11" xfId="0" applyFont="1" applyFill="1" applyBorder="1" applyAlignment="1" applyProtection="1">
      <alignment horizontal="center" vertical="center"/>
    </xf>
    <xf numFmtId="0" fontId="34" fillId="0" borderId="12" xfId="0" applyFont="1" applyBorder="1" applyAlignment="1" applyProtection="1">
      <alignment horizontal="center" vertical="center"/>
    </xf>
    <xf numFmtId="0" fontId="28" fillId="5" borderId="5" xfId="0" applyFont="1" applyFill="1" applyBorder="1" applyAlignment="1" applyProtection="1">
      <alignment horizontal="center" vertical="center"/>
    </xf>
    <xf numFmtId="0" fontId="29" fillId="0" borderId="6" xfId="0" applyFont="1" applyBorder="1" applyAlignment="1" applyProtection="1">
      <alignment horizontal="center" vertical="center"/>
    </xf>
    <xf numFmtId="0" fontId="2" fillId="6" borderId="0" xfId="0" applyFont="1" applyFill="1" applyAlignment="1" applyProtection="1">
      <alignment horizontal="right" vertical="center"/>
    </xf>
    <xf numFmtId="167" fontId="2" fillId="8" borderId="23" xfId="0" applyNumberFormat="1" applyFont="1" applyFill="1" applyBorder="1" applyAlignment="1" applyProtection="1">
      <alignment horizontal="left" vertical="center"/>
      <protection hidden="1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4</xdr:row>
          <xdr:rowOff>57150</xdr:rowOff>
        </xdr:from>
        <xdr:to>
          <xdr:col>9</xdr:col>
          <xdr:colOff>2952750</xdr:colOff>
          <xdr:row>4</xdr:row>
          <xdr:rowOff>323850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 et ferme le classeur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2190750</xdr:colOff>
      <xdr:row>0</xdr:row>
      <xdr:rowOff>9524</xdr:rowOff>
    </xdr:from>
    <xdr:to>
      <xdr:col>9</xdr:col>
      <xdr:colOff>3242487</xdr:colOff>
      <xdr:row>1</xdr:row>
      <xdr:rowOff>9524</xdr:rowOff>
    </xdr:to>
    <xdr:sp macro="" textlink="">
      <xdr:nvSpPr>
        <xdr:cNvPr id="1030" name="Rectangle 6"/>
        <xdr:cNvSpPr>
          <a:spLocks noChangeArrowheads="1"/>
        </xdr:cNvSpPr>
      </xdr:nvSpPr>
      <xdr:spPr bwMode="auto">
        <a:xfrm>
          <a:off x="8782050" y="9524"/>
          <a:ext cx="1051737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400050</xdr:colOff>
          <xdr:row>2</xdr:row>
          <xdr:rowOff>57150</xdr:rowOff>
        </xdr:from>
        <xdr:to>
          <xdr:col>9</xdr:col>
          <xdr:colOff>2971800</xdr:colOff>
          <xdr:row>3</xdr:row>
          <xdr:rowOff>200025</xdr:rowOff>
        </xdr:to>
        <xdr:sp macro="" textlink="">
          <xdr:nvSpPr>
            <xdr:cNvPr id="1090" name="CommandButton1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4</xdr:row>
          <xdr:rowOff>57150</xdr:rowOff>
        </xdr:from>
        <xdr:to>
          <xdr:col>9</xdr:col>
          <xdr:colOff>2952750</xdr:colOff>
          <xdr:row>4</xdr:row>
          <xdr:rowOff>323850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 et ferme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400050</xdr:colOff>
          <xdr:row>2</xdr:row>
          <xdr:rowOff>57150</xdr:rowOff>
        </xdr:from>
        <xdr:to>
          <xdr:col>9</xdr:col>
          <xdr:colOff>2971800</xdr:colOff>
          <xdr:row>3</xdr:row>
          <xdr:rowOff>200025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0"/>
  <sheetViews>
    <sheetView zoomScale="110" zoomScaleNormal="110" workbookViewId="0">
      <selection activeCell="B1" sqref="B1"/>
    </sheetView>
  </sheetViews>
  <sheetFormatPr baseColWidth="10" defaultRowHeight="12.75" x14ac:dyDescent="0.2"/>
  <cols>
    <col min="1" max="1" width="27.42578125" style="3" customWidth="1"/>
    <col min="2" max="2" width="4.42578125" style="3" customWidth="1"/>
    <col min="3" max="9" width="9.42578125" style="3" customWidth="1"/>
    <col min="10" max="10" width="48.85546875" style="3" customWidth="1"/>
    <col min="11" max="11" width="4.28515625" style="3" customWidth="1"/>
    <col min="12" max="12" width="5.42578125" style="3" customWidth="1"/>
    <col min="13" max="13" width="4.28515625" style="3" customWidth="1"/>
    <col min="14" max="22" width="11.42578125" style="3"/>
    <col min="23" max="23" width="10.85546875" style="3" customWidth="1"/>
    <col min="24" max="24" width="0.140625" style="3" hidden="1" customWidth="1"/>
    <col min="25" max="16384" width="11.42578125" style="3"/>
  </cols>
  <sheetData>
    <row r="1" spans="1:24" ht="15.75" customHeight="1" x14ac:dyDescent="0.25">
      <c r="A1" s="20" t="s">
        <v>24</v>
      </c>
      <c r="B1" s="21"/>
      <c r="C1" s="22">
        <v>2014</v>
      </c>
      <c r="D1" s="23"/>
      <c r="E1" s="23"/>
      <c r="F1" s="23"/>
      <c r="G1" s="24"/>
      <c r="H1" s="23"/>
      <c r="I1" s="23"/>
      <c r="J1" s="25">
        <v>11161149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 t="str">
        <f>IF(C$7="FERIE","",IF(C$7="CP",1,""))</f>
        <v/>
      </c>
    </row>
    <row r="2" spans="1:24" ht="13.5" customHeight="1" x14ac:dyDescent="0.2">
      <c r="A2" s="26"/>
      <c r="B2" s="23"/>
      <c r="C2" s="27"/>
      <c r="D2" s="23"/>
      <c r="E2" s="23"/>
      <c r="F2" s="23"/>
      <c r="G2" s="23"/>
      <c r="H2" s="23"/>
      <c r="I2" s="23"/>
      <c r="J2" s="2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1" t="str">
        <f>IF(D$7="FERIE","",IF(D$7="CP",1,""))</f>
        <v/>
      </c>
    </row>
    <row r="3" spans="1:24" ht="13.5" customHeight="1" x14ac:dyDescent="0.2">
      <c r="A3" s="23"/>
      <c r="B3" s="23"/>
      <c r="C3" s="23"/>
      <c r="D3" s="23"/>
      <c r="E3" s="23"/>
      <c r="F3" s="23"/>
      <c r="G3" s="23"/>
      <c r="H3" s="23"/>
      <c r="I3" s="28"/>
      <c r="J3" s="28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" t="str">
        <f>IF(E$7="FERIE","",IF(E$7="CP",1,""))</f>
        <v/>
      </c>
    </row>
    <row r="4" spans="1:24" ht="20.25" customHeight="1" x14ac:dyDescent="0.2">
      <c r="A4" s="29" t="s">
        <v>0</v>
      </c>
      <c r="B4" s="34">
        <v>1</v>
      </c>
      <c r="C4" s="30" t="s">
        <v>1</v>
      </c>
      <c r="D4" s="40">
        <f>7*B4+DATE(C1,1,3)-WEEKDAY(DATE(C1,1,3))-5</f>
        <v>40176</v>
      </c>
      <c r="E4" s="31" t="s">
        <v>2</v>
      </c>
      <c r="F4" s="31"/>
      <c r="G4" s="41">
        <f>D4+6</f>
        <v>40182</v>
      </c>
      <c r="H4" s="32"/>
      <c r="I4" s="32"/>
      <c r="J4" s="3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1" t="str">
        <f>IF(F$7="FERIE","",IF(F$7="CP",1,""))</f>
        <v/>
      </c>
    </row>
    <row r="5" spans="1:24" ht="41.25" customHeight="1" thickBo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1" t="str">
        <f>IF(G$7="FERIE","",IF(G$7="CP",1,""))</f>
        <v/>
      </c>
    </row>
    <row r="6" spans="1:24" s="6" customFormat="1" ht="30.75" customHeight="1" thickBot="1" x14ac:dyDescent="0.25">
      <c r="A6" s="72" t="s">
        <v>15</v>
      </c>
      <c r="B6" s="73"/>
      <c r="C6" s="37" t="s">
        <v>3</v>
      </c>
      <c r="D6" s="38" t="s">
        <v>4</v>
      </c>
      <c r="E6" s="38" t="s">
        <v>5</v>
      </c>
      <c r="F6" s="38" t="s">
        <v>6</v>
      </c>
      <c r="G6" s="38" t="s">
        <v>7</v>
      </c>
      <c r="H6" s="39" t="s">
        <v>8</v>
      </c>
      <c r="I6" s="39" t="s">
        <v>20</v>
      </c>
      <c r="J6" s="4" t="s">
        <v>12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">
        <f>SUM(X1:X5)</f>
        <v>0</v>
      </c>
    </row>
    <row r="7" spans="1:24" ht="30" customHeight="1" x14ac:dyDescent="0.2">
      <c r="A7" s="74" t="s">
        <v>17</v>
      </c>
      <c r="B7" s="75"/>
      <c r="C7" s="43">
        <v>0.29166666666666669</v>
      </c>
      <c r="D7" s="43">
        <v>0.29166666666666669</v>
      </c>
      <c r="E7" s="43">
        <v>0.29166666666666669</v>
      </c>
      <c r="F7" s="43">
        <v>0.29166666666666669</v>
      </c>
      <c r="G7" s="43">
        <v>0.29166666666666669</v>
      </c>
      <c r="H7" s="43"/>
      <c r="I7" s="43"/>
      <c r="J7" s="1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4" ht="30" customHeight="1" x14ac:dyDescent="0.2">
      <c r="A8" s="68" t="s">
        <v>13</v>
      </c>
      <c r="B8" s="69"/>
      <c r="C8" s="44"/>
      <c r="D8" s="44"/>
      <c r="E8" s="44"/>
      <c r="F8" s="44"/>
      <c r="G8" s="44"/>
      <c r="H8" s="44"/>
      <c r="I8" s="44"/>
      <c r="J8" s="18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4" ht="30" customHeight="1" x14ac:dyDescent="0.2">
      <c r="A9" s="70" t="s">
        <v>14</v>
      </c>
      <c r="B9" s="71"/>
      <c r="C9" s="44"/>
      <c r="D9" s="44"/>
      <c r="E9" s="44"/>
      <c r="F9" s="44"/>
      <c r="G9" s="44"/>
      <c r="H9" s="44"/>
      <c r="I9" s="44"/>
      <c r="J9" s="1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4" ht="30" customHeight="1" thickBot="1" x14ac:dyDescent="0.25">
      <c r="A10" s="66" t="s">
        <v>18</v>
      </c>
      <c r="B10" s="67"/>
      <c r="C10" s="42">
        <v>0.58333333333333337</v>
      </c>
      <c r="D10" s="42">
        <v>0.625</v>
      </c>
      <c r="E10" s="42">
        <v>0.625</v>
      </c>
      <c r="F10" s="42">
        <v>0.58333333333333337</v>
      </c>
      <c r="G10" s="42">
        <v>0.58333333333333337</v>
      </c>
      <c r="H10" s="42"/>
      <c r="I10" s="42"/>
      <c r="J10" s="1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4" ht="12.75" customHeight="1" x14ac:dyDescent="0.2">
      <c r="A11" s="7"/>
      <c r="B11" s="7"/>
      <c r="C11" s="47"/>
      <c r="D11" s="49"/>
      <c r="E11" s="49"/>
      <c r="F11" s="49"/>
      <c r="G11" s="49"/>
      <c r="H11" s="49"/>
      <c r="I11" s="49"/>
      <c r="J11" s="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4" ht="19.5" customHeight="1" x14ac:dyDescent="0.25">
      <c r="A12" s="55" t="s">
        <v>9</v>
      </c>
      <c r="B12" s="15"/>
      <c r="C12" s="46">
        <v>0.29166666666666669</v>
      </c>
      <c r="D12" s="46">
        <v>0.29166666666666669</v>
      </c>
      <c r="E12" s="46">
        <v>0.29166666666666669</v>
      </c>
      <c r="F12" s="46">
        <v>0.29166666666666669</v>
      </c>
      <c r="G12" s="46">
        <v>0.29166666666666669</v>
      </c>
      <c r="H12" s="46">
        <v>0</v>
      </c>
      <c r="I12" s="46">
        <v>0</v>
      </c>
      <c r="J12" s="58">
        <f>SUM(C12:I12)</f>
        <v>1.4583333333333335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4" ht="20.100000000000001" customHeight="1" x14ac:dyDescent="0.25">
      <c r="A13" s="55" t="s">
        <v>16</v>
      </c>
      <c r="B13" s="16"/>
      <c r="C13" s="45">
        <f>MOD(C9-C8,1)</f>
        <v>0</v>
      </c>
      <c r="D13" s="45">
        <f t="shared" ref="D13:I13" si="0">MOD(D9-D8,1)</f>
        <v>0</v>
      </c>
      <c r="E13" s="45">
        <f t="shared" si="0"/>
        <v>0</v>
      </c>
      <c r="F13" s="50">
        <f t="shared" si="0"/>
        <v>0</v>
      </c>
      <c r="G13" s="50">
        <f t="shared" si="0"/>
        <v>0</v>
      </c>
      <c r="H13" s="50">
        <f t="shared" si="0"/>
        <v>0</v>
      </c>
      <c r="I13" s="50">
        <f t="shared" si="0"/>
        <v>0</v>
      </c>
      <c r="J13" s="58">
        <f>SUM(C13:I13)</f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4" ht="19.5" customHeight="1" x14ac:dyDescent="0.25">
      <c r="A14" s="55" t="s">
        <v>23</v>
      </c>
      <c r="B14" s="15"/>
      <c r="C14" s="48">
        <f>IF(C7="FERIE","7:00",IF(C7="férié","7:00",IF(C7="CET",C12,IF(C7="CP",C12,MOD(C10-C7,1)))))-C13</f>
        <v>0.29166666666666669</v>
      </c>
      <c r="D14" s="48">
        <f t="shared" ref="D14:I14" si="1">IF(D7="FERIE","7:00",IF(D7="férié","7:00",IF(D7="CET",D12,IF(D7="CP",D12,MOD(D10-D7,1)))))-D13</f>
        <v>0.33333333333333331</v>
      </c>
      <c r="E14" s="48">
        <f t="shared" si="1"/>
        <v>0.33333333333333331</v>
      </c>
      <c r="F14" s="48">
        <f t="shared" si="1"/>
        <v>0.29166666666666669</v>
      </c>
      <c r="G14" s="48">
        <f t="shared" si="1"/>
        <v>0.29166666666666669</v>
      </c>
      <c r="H14" s="48">
        <f t="shared" si="1"/>
        <v>0</v>
      </c>
      <c r="I14" s="48">
        <f t="shared" si="1"/>
        <v>0</v>
      </c>
      <c r="J14" s="58">
        <f>SUM(C14:I15)</f>
        <v>1.5416666666666667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4" ht="28.5" hidden="1" customHeight="1" x14ac:dyDescent="0.2">
      <c r="A15" s="7"/>
      <c r="B15" s="7"/>
      <c r="C15" s="9"/>
      <c r="D15" s="7"/>
      <c r="E15" s="10"/>
      <c r="F15" s="10"/>
      <c r="G15" s="35" t="s">
        <v>19</v>
      </c>
      <c r="H15" s="2"/>
      <c r="I15" s="2"/>
      <c r="J15" s="5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4" ht="30" customHeight="1" x14ac:dyDescent="0.25">
      <c r="A16" s="2"/>
      <c r="B16" s="2"/>
      <c r="C16" s="2"/>
      <c r="D16" s="2"/>
      <c r="E16" s="2"/>
      <c r="F16" s="11"/>
      <c r="H16" s="2"/>
      <c r="I16" s="12" t="s">
        <v>22</v>
      </c>
      <c r="J16" s="60">
        <f>J14</f>
        <v>1.5416666666666667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45.75" customHeight="1" x14ac:dyDescent="0.2">
      <c r="A17" s="56" t="s">
        <v>10</v>
      </c>
      <c r="B17" s="51"/>
      <c r="C17" s="52" t="str">
        <f>IF(C14="","",IF(C14&gt;C12,C14-C12,"0:00"))</f>
        <v>0:00</v>
      </c>
      <c r="D17" s="52">
        <f t="shared" ref="D17:I17" si="2">IF(D14="","",IF(D14&gt;D12,D14-D12,"0:00"))</f>
        <v>4.166666666666663E-2</v>
      </c>
      <c r="E17" s="52">
        <f t="shared" si="2"/>
        <v>4.166666666666663E-2</v>
      </c>
      <c r="F17" s="52" t="str">
        <f t="shared" si="2"/>
        <v>0:00</v>
      </c>
      <c r="G17" s="52" t="str">
        <f t="shared" si="2"/>
        <v>0:00</v>
      </c>
      <c r="H17" s="52" t="str">
        <f t="shared" si="2"/>
        <v>0:00</v>
      </c>
      <c r="I17" s="52" t="str">
        <f t="shared" si="2"/>
        <v>0:00</v>
      </c>
      <c r="J17" s="61">
        <f>IF(C17="","",IF(D17="","",IF(E17="","",IF(F17="","",IF(G17="","",IF(H17="","",IF(I17="","",I17+H17+G17+F17+E17+D17+C17)))))))</f>
        <v>8.3333333333333259E-2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22.5" customHeight="1" x14ac:dyDescent="0.2">
      <c r="A18" s="57" t="s">
        <v>11</v>
      </c>
      <c r="B18" s="53"/>
      <c r="C18" s="54" t="str">
        <f>IF(C12&gt;C14,C12-C14,"0:00")</f>
        <v>0:00</v>
      </c>
      <c r="D18" s="54" t="str">
        <f t="shared" ref="D18:I18" si="3">IF(D12&gt;D14,D12-D14,"0:00")</f>
        <v>0:00</v>
      </c>
      <c r="E18" s="54" t="str">
        <f t="shared" si="3"/>
        <v>0:00</v>
      </c>
      <c r="F18" s="54" t="str">
        <f t="shared" si="3"/>
        <v>0:00</v>
      </c>
      <c r="G18" s="54" t="str">
        <f t="shared" si="3"/>
        <v>0:00</v>
      </c>
      <c r="H18" s="54" t="str">
        <f t="shared" si="3"/>
        <v>0:00</v>
      </c>
      <c r="I18" s="54" t="str">
        <f t="shared" si="3"/>
        <v>0:00</v>
      </c>
      <c r="J18" s="62">
        <f>SUM(C18:I18)</f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43.5" customHeight="1" x14ac:dyDescent="0.25">
      <c r="A19" s="2"/>
      <c r="B19" s="2"/>
      <c r="C19" s="2"/>
      <c r="D19" s="2"/>
      <c r="E19" s="2"/>
      <c r="F19" s="13"/>
      <c r="H19" s="14"/>
      <c r="I19" s="12" t="s">
        <v>26</v>
      </c>
      <c r="J19" s="63">
        <f>IF(J16="","0:00",IF(J16&gt;0,SUM(J12-C23),"0:00")+J17-J18)</f>
        <v>8.3333333333333481E-2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3.5" thickBo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3.75" customHeight="1" thickBot="1" x14ac:dyDescent="0.25">
      <c r="A23" s="64" t="s">
        <v>21</v>
      </c>
      <c r="B23" s="65"/>
      <c r="C23" s="36">
        <v>1.4583333333333333</v>
      </c>
      <c r="D23" s="2"/>
      <c r="E23" s="2"/>
      <c r="F23" s="2"/>
      <c r="G23" s="2"/>
      <c r="H23" s="2"/>
      <c r="I23" s="76" t="s">
        <v>25</v>
      </c>
      <c r="J23" s="77">
        <f>J19</f>
        <v>8.3333333333333481E-2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</sheetData>
  <mergeCells count="6">
    <mergeCell ref="A23:B23"/>
    <mergeCell ref="A10:B10"/>
    <mergeCell ref="A8:B8"/>
    <mergeCell ref="A9:B9"/>
    <mergeCell ref="A6:B6"/>
    <mergeCell ref="A7:B7"/>
  </mergeCells>
  <phoneticPr fontId="1" type="noConversion"/>
  <conditionalFormatting sqref="C1">
    <cfRule type="cellIs" dxfId="1" priority="9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90" r:id="rId4" name="CommandButton1">
          <controlPr defaultSize="0" autoLine="0" r:id="rId5">
            <anchor moveWithCells="1">
              <from>
                <xdr:col>9</xdr:col>
                <xdr:colOff>400050</xdr:colOff>
                <xdr:row>2</xdr:row>
                <xdr:rowOff>57150</xdr:rowOff>
              </from>
              <to>
                <xdr:col>9</xdr:col>
                <xdr:colOff>2971800</xdr:colOff>
                <xdr:row>3</xdr:row>
                <xdr:rowOff>200025</xdr:rowOff>
              </to>
            </anchor>
          </controlPr>
        </control>
      </mc:Choice>
      <mc:Fallback>
        <control shapeId="1090" r:id="rId4" name="CommandButton1"/>
      </mc:Fallback>
    </mc:AlternateContent>
    <mc:AlternateContent xmlns:mc="http://schemas.openxmlformats.org/markup-compatibility/2006">
      <mc:Choice Requires="x14">
        <control shapeId="1029" r:id="rId6" name="Button 5">
          <controlPr defaultSize="0" print="0" autoFill="0" autoPict="0" macro="[0]!Module5.Macro4">
            <anchor moveWithCells="1" sizeWithCells="1">
              <from>
                <xdr:col>9</xdr:col>
                <xdr:colOff>381000</xdr:colOff>
                <xdr:row>4</xdr:row>
                <xdr:rowOff>57150</xdr:rowOff>
              </from>
              <to>
                <xdr:col>9</xdr:col>
                <xdr:colOff>2952750</xdr:colOff>
                <xdr:row>4</xdr:row>
                <xdr:rowOff>323850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50"/>
  <sheetViews>
    <sheetView tabSelected="1" zoomScale="110" zoomScaleNormal="110" workbookViewId="0">
      <selection activeCell="J23" sqref="J23"/>
    </sheetView>
  </sheetViews>
  <sheetFormatPr baseColWidth="10" defaultRowHeight="12.75" x14ac:dyDescent="0.2"/>
  <cols>
    <col min="1" max="1" width="27.42578125" style="3" customWidth="1"/>
    <col min="2" max="2" width="4.42578125" style="3" customWidth="1"/>
    <col min="3" max="9" width="9.42578125" style="3" customWidth="1"/>
    <col min="10" max="10" width="48.85546875" style="3" customWidth="1"/>
    <col min="11" max="11" width="4.28515625" style="3" customWidth="1"/>
    <col min="12" max="12" width="5.42578125" style="3" customWidth="1"/>
    <col min="13" max="13" width="4.28515625" style="3" customWidth="1"/>
    <col min="14" max="22" width="11.42578125" style="3"/>
    <col min="23" max="23" width="10.85546875" style="3" customWidth="1"/>
    <col min="24" max="24" width="0.140625" style="3" hidden="1" customWidth="1"/>
    <col min="25" max="16384" width="11.42578125" style="3"/>
  </cols>
  <sheetData>
    <row r="1" spans="1:24" ht="15.75" customHeight="1" x14ac:dyDescent="0.25">
      <c r="A1" s="20" t="s">
        <v>24</v>
      </c>
      <c r="B1" s="21"/>
      <c r="C1" s="22">
        <v>2014</v>
      </c>
      <c r="D1" s="23"/>
      <c r="E1" s="23"/>
      <c r="F1" s="23"/>
      <c r="G1" s="24"/>
      <c r="H1" s="23"/>
      <c r="I1" s="23"/>
      <c r="J1" s="25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 t="str">
        <f>IF(C$7="FERIE","",IF(C$7="CP",1,""))</f>
        <v/>
      </c>
    </row>
    <row r="2" spans="1:24" ht="13.5" customHeight="1" x14ac:dyDescent="0.2">
      <c r="A2" s="26"/>
      <c r="B2" s="23"/>
      <c r="C2" s="27"/>
      <c r="D2" s="23"/>
      <c r="E2" s="23"/>
      <c r="F2" s="23"/>
      <c r="G2" s="23"/>
      <c r="H2" s="23"/>
      <c r="I2" s="23"/>
      <c r="J2" s="2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1" t="str">
        <f>IF(D$7="FERIE","",IF(D$7="CP",1,""))</f>
        <v/>
      </c>
    </row>
    <row r="3" spans="1:24" ht="13.5" customHeight="1" x14ac:dyDescent="0.2">
      <c r="A3" s="23"/>
      <c r="B3" s="23"/>
      <c r="C3" s="23"/>
      <c r="D3" s="23"/>
      <c r="E3" s="23"/>
      <c r="F3" s="23"/>
      <c r="G3" s="23"/>
      <c r="H3" s="23"/>
      <c r="I3" s="28"/>
      <c r="J3" s="28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" t="str">
        <f>IF(E$7="FERIE","",IF(E$7="CP",1,""))</f>
        <v/>
      </c>
    </row>
    <row r="4" spans="1:24" ht="20.25" customHeight="1" x14ac:dyDescent="0.2">
      <c r="A4" s="29" t="s">
        <v>0</v>
      </c>
      <c r="B4" s="34">
        <v>1</v>
      </c>
      <c r="C4" s="30" t="s">
        <v>1</v>
      </c>
      <c r="D4" s="40">
        <f>7*B4+DATE(C1,1,3)-WEEKDAY(DATE(C1,1,3))-5</f>
        <v>40176</v>
      </c>
      <c r="E4" s="31" t="s">
        <v>2</v>
      </c>
      <c r="F4" s="31"/>
      <c r="G4" s="41">
        <f>D4+6</f>
        <v>40182</v>
      </c>
      <c r="H4" s="32"/>
      <c r="I4" s="32"/>
      <c r="J4" s="3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1" t="str">
        <f>IF(F$7="FERIE","",IF(F$7="CP",1,""))</f>
        <v/>
      </c>
    </row>
    <row r="5" spans="1:24" ht="41.25" customHeight="1" thickBo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1" t="str">
        <f>IF(G$7="FERIE","",IF(G$7="CP",1,""))</f>
        <v/>
      </c>
    </row>
    <row r="6" spans="1:24" s="6" customFormat="1" ht="30.75" customHeight="1" thickBot="1" x14ac:dyDescent="0.25">
      <c r="A6" s="72" t="s">
        <v>15</v>
      </c>
      <c r="B6" s="73"/>
      <c r="C6" s="37" t="s">
        <v>3</v>
      </c>
      <c r="D6" s="38" t="s">
        <v>4</v>
      </c>
      <c r="E6" s="38" t="s">
        <v>5</v>
      </c>
      <c r="F6" s="38" t="s">
        <v>6</v>
      </c>
      <c r="G6" s="38" t="s">
        <v>7</v>
      </c>
      <c r="H6" s="39" t="s">
        <v>8</v>
      </c>
      <c r="I6" s="39" t="s">
        <v>20</v>
      </c>
      <c r="J6" s="4" t="s">
        <v>12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">
        <f>SUM(X1:X5)</f>
        <v>0</v>
      </c>
    </row>
    <row r="7" spans="1:24" ht="30" customHeight="1" x14ac:dyDescent="0.2">
      <c r="A7" s="74" t="s">
        <v>17</v>
      </c>
      <c r="B7" s="75"/>
      <c r="C7" s="43"/>
      <c r="D7" s="43"/>
      <c r="E7" s="43"/>
      <c r="F7" s="43"/>
      <c r="G7" s="43"/>
      <c r="H7" s="43"/>
      <c r="I7" s="43"/>
      <c r="J7" s="1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4" ht="30" customHeight="1" x14ac:dyDescent="0.2">
      <c r="A8" s="68" t="s">
        <v>13</v>
      </c>
      <c r="B8" s="69"/>
      <c r="C8" s="44"/>
      <c r="D8" s="44"/>
      <c r="E8" s="44"/>
      <c r="F8" s="44"/>
      <c r="G8" s="44"/>
      <c r="H8" s="44"/>
      <c r="I8" s="44"/>
      <c r="J8" s="18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4" ht="30" customHeight="1" x14ac:dyDescent="0.2">
      <c r="A9" s="70" t="s">
        <v>14</v>
      </c>
      <c r="B9" s="71"/>
      <c r="C9" s="44"/>
      <c r="D9" s="44"/>
      <c r="E9" s="44"/>
      <c r="F9" s="44"/>
      <c r="G9" s="44"/>
      <c r="H9" s="44"/>
      <c r="I9" s="44"/>
      <c r="J9" s="1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4" ht="30" customHeight="1" thickBot="1" x14ac:dyDescent="0.25">
      <c r="A10" s="66" t="s">
        <v>18</v>
      </c>
      <c r="B10" s="67"/>
      <c r="C10" s="42"/>
      <c r="D10" s="42"/>
      <c r="E10" s="42"/>
      <c r="F10" s="42"/>
      <c r="G10" s="42"/>
      <c r="H10" s="42"/>
      <c r="I10" s="42"/>
      <c r="J10" s="1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4" ht="12.75" customHeight="1" x14ac:dyDescent="0.2">
      <c r="A11" s="7"/>
      <c r="B11" s="7"/>
      <c r="C11" s="47"/>
      <c r="D11" s="49"/>
      <c r="E11" s="49"/>
      <c r="F11" s="49"/>
      <c r="G11" s="49"/>
      <c r="H11" s="49"/>
      <c r="I11" s="49"/>
      <c r="J11" s="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4" ht="19.5" customHeight="1" x14ac:dyDescent="0.25">
      <c r="A12" s="55" t="s">
        <v>9</v>
      </c>
      <c r="B12" s="15"/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6">
        <v>0</v>
      </c>
      <c r="I12" s="46">
        <v>0</v>
      </c>
      <c r="J12" s="58">
        <f>SUM(C12:I12)</f>
        <v>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4" ht="20.100000000000001" customHeight="1" x14ac:dyDescent="0.25">
      <c r="A13" s="55" t="s">
        <v>16</v>
      </c>
      <c r="B13" s="16"/>
      <c r="C13" s="45">
        <f>MOD(C9-C8,1)</f>
        <v>0</v>
      </c>
      <c r="D13" s="45">
        <f t="shared" ref="D13:I13" si="0">MOD(D9-D8,1)</f>
        <v>0</v>
      </c>
      <c r="E13" s="45">
        <f t="shared" si="0"/>
        <v>0</v>
      </c>
      <c r="F13" s="50">
        <f t="shared" si="0"/>
        <v>0</v>
      </c>
      <c r="G13" s="50">
        <f t="shared" si="0"/>
        <v>0</v>
      </c>
      <c r="H13" s="50">
        <f t="shared" si="0"/>
        <v>0</v>
      </c>
      <c r="I13" s="50">
        <f t="shared" si="0"/>
        <v>0</v>
      </c>
      <c r="J13" s="58">
        <f>SUM(C13:I13)</f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4" ht="19.5" customHeight="1" x14ac:dyDescent="0.25">
      <c r="A14" s="55" t="s">
        <v>23</v>
      </c>
      <c r="B14" s="15"/>
      <c r="C14" s="48">
        <f>IF(C7="FERIE","7:00",IF(C7="férié","7:00",IF(C7="CET",C12,IF(C7="CP",C12,MOD(C10-C7,1)))))-C13</f>
        <v>0</v>
      </c>
      <c r="D14" s="48">
        <f t="shared" ref="D14:I14" si="1">IF(D7="FERIE","7:00",IF(D7="férié","7:00",IF(D7="CET",D12,IF(D7="CP",D12,MOD(D10-D7,1)))))-D13</f>
        <v>0</v>
      </c>
      <c r="E14" s="48">
        <f t="shared" si="1"/>
        <v>0</v>
      </c>
      <c r="F14" s="48">
        <f t="shared" si="1"/>
        <v>0</v>
      </c>
      <c r="G14" s="48">
        <f t="shared" si="1"/>
        <v>0</v>
      </c>
      <c r="H14" s="48">
        <f t="shared" si="1"/>
        <v>0</v>
      </c>
      <c r="I14" s="48">
        <f t="shared" si="1"/>
        <v>0</v>
      </c>
      <c r="J14" s="58">
        <f>SUM(C14:I15)</f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4" ht="28.5" hidden="1" customHeight="1" x14ac:dyDescent="0.2">
      <c r="A15" s="7"/>
      <c r="B15" s="7"/>
      <c r="C15" s="9"/>
      <c r="D15" s="7"/>
      <c r="E15" s="10"/>
      <c r="F15" s="10"/>
      <c r="G15" s="35" t="s">
        <v>19</v>
      </c>
      <c r="H15" s="2"/>
      <c r="I15" s="2"/>
      <c r="J15" s="5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4" ht="30" customHeight="1" x14ac:dyDescent="0.25">
      <c r="A16" s="2"/>
      <c r="B16" s="2"/>
      <c r="C16" s="2"/>
      <c r="D16" s="2"/>
      <c r="E16" s="2"/>
      <c r="F16" s="11"/>
      <c r="H16" s="2"/>
      <c r="I16" s="12" t="s">
        <v>22</v>
      </c>
      <c r="J16" s="60">
        <f>J14</f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45.75" customHeight="1" x14ac:dyDescent="0.2">
      <c r="A17" s="56" t="s">
        <v>10</v>
      </c>
      <c r="B17" s="51"/>
      <c r="C17" s="52" t="str">
        <f>IF(C14="","",IF(C14&gt;C12,C14-C12,"0:00"))</f>
        <v>0:00</v>
      </c>
      <c r="D17" s="52" t="str">
        <f t="shared" ref="D17:I17" si="2">IF(D14="","",IF(D14&gt;D12,D14-D12,"0:00"))</f>
        <v>0:00</v>
      </c>
      <c r="E17" s="52" t="str">
        <f t="shared" si="2"/>
        <v>0:00</v>
      </c>
      <c r="F17" s="52" t="str">
        <f t="shared" si="2"/>
        <v>0:00</v>
      </c>
      <c r="G17" s="52" t="str">
        <f t="shared" si="2"/>
        <v>0:00</v>
      </c>
      <c r="H17" s="52" t="str">
        <f t="shared" si="2"/>
        <v>0:00</v>
      </c>
      <c r="I17" s="52" t="str">
        <f t="shared" si="2"/>
        <v>0:00</v>
      </c>
      <c r="J17" s="61">
        <f>IF(C17="","",IF(D17="","",IF(E17="","",IF(F17="","",IF(G17="","",IF(H17="","",IF(I17="","",I17+H17+G17+F17+E17+D17+C17)))))))</f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22.5" customHeight="1" x14ac:dyDescent="0.2">
      <c r="A18" s="57" t="s">
        <v>11</v>
      </c>
      <c r="B18" s="53"/>
      <c r="C18" s="54" t="str">
        <f>IF(C12&gt;C14,C12-C14,"0:00")</f>
        <v>0:00</v>
      </c>
      <c r="D18" s="54" t="str">
        <f t="shared" ref="D18:I18" si="3">IF(D12&gt;D14,D12-D14,"0:00")</f>
        <v>0:00</v>
      </c>
      <c r="E18" s="54" t="str">
        <f t="shared" si="3"/>
        <v>0:00</v>
      </c>
      <c r="F18" s="54" t="str">
        <f t="shared" si="3"/>
        <v>0:00</v>
      </c>
      <c r="G18" s="54" t="str">
        <f t="shared" si="3"/>
        <v>0:00</v>
      </c>
      <c r="H18" s="54" t="str">
        <f t="shared" si="3"/>
        <v>0:00</v>
      </c>
      <c r="I18" s="54" t="str">
        <f t="shared" si="3"/>
        <v>0:00</v>
      </c>
      <c r="J18" s="62">
        <f>SUM(C18:I18)</f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43.5" customHeight="1" x14ac:dyDescent="0.25">
      <c r="A19" s="2"/>
      <c r="B19" s="2"/>
      <c r="C19" s="2"/>
      <c r="D19" s="2"/>
      <c r="E19" s="2"/>
      <c r="F19" s="13"/>
      <c r="H19" s="14"/>
      <c r="I19" s="12" t="s">
        <v>26</v>
      </c>
      <c r="J19" s="63">
        <f>IF(J16="","0:00",IF(J16&gt;0,SUM(J12-C23),"0:00")+J17-J18)</f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3.5" thickBo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3.75" customHeight="1" thickBot="1" x14ac:dyDescent="0.25">
      <c r="A23" s="64" t="s">
        <v>21</v>
      </c>
      <c r="B23" s="65"/>
      <c r="C23" s="36">
        <v>1.4583333333333333</v>
      </c>
      <c r="D23" s="2"/>
      <c r="E23" s="2"/>
      <c r="F23" s="2"/>
      <c r="G23" s="2"/>
      <c r="H23" s="2"/>
      <c r="I23" s="76" t="s">
        <v>25</v>
      </c>
      <c r="J23" s="77">
        <f>J19+'S1'!J23</f>
        <v>8.3333333333333481E-2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</sheetData>
  <mergeCells count="6">
    <mergeCell ref="A6:B6"/>
    <mergeCell ref="A7:B7"/>
    <mergeCell ref="A8:B8"/>
    <mergeCell ref="A9:B9"/>
    <mergeCell ref="A10:B10"/>
    <mergeCell ref="A23:B23"/>
  </mergeCells>
  <conditionalFormatting sqref="C1">
    <cfRule type="cellIs" dxfId="0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218" r:id="rId4" name="CommandButton1">
          <controlPr defaultSize="0" autoLine="0" r:id="rId5">
            <anchor moveWithCells="1">
              <from>
                <xdr:col>9</xdr:col>
                <xdr:colOff>400050</xdr:colOff>
                <xdr:row>2</xdr:row>
                <xdr:rowOff>57150</xdr:rowOff>
              </from>
              <to>
                <xdr:col>9</xdr:col>
                <xdr:colOff>2971800</xdr:colOff>
                <xdr:row>3</xdr:row>
                <xdr:rowOff>200025</xdr:rowOff>
              </to>
            </anchor>
          </controlPr>
        </control>
      </mc:Choice>
      <mc:Fallback>
        <control shapeId="9218" r:id="rId4" name="CommandButton1"/>
      </mc:Fallback>
    </mc:AlternateContent>
    <mc:AlternateContent xmlns:mc="http://schemas.openxmlformats.org/markup-compatibility/2006">
      <mc:Choice Requires="x14">
        <control shapeId="9217" r:id="rId6" name="Button 1">
          <controlPr defaultSize="0" print="0" autoFill="0" autoPict="0" macro="[0]!Module5.Macro4">
            <anchor moveWithCells="1" sizeWithCells="1">
              <from>
                <xdr:col>9</xdr:col>
                <xdr:colOff>381000</xdr:colOff>
                <xdr:row>4</xdr:row>
                <xdr:rowOff>57150</xdr:rowOff>
              </from>
              <to>
                <xdr:col>9</xdr:col>
                <xdr:colOff>2952750</xdr:colOff>
                <xdr:row>4</xdr:row>
                <xdr:rowOff>323850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S1</vt:lpstr>
      <vt:lpstr>Exemple S2</vt:lpstr>
      <vt:lpstr>'Exemple S2'!Zone_d_impression</vt:lpstr>
      <vt:lpstr>'S1'!Zone_d_impression</vt:lpstr>
    </vt:vector>
  </TitlesOfParts>
  <Company>ALTADIS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cp:lastPrinted>2014-01-15T06:36:47Z</cp:lastPrinted>
  <dcterms:created xsi:type="dcterms:W3CDTF">2010-01-07T16:20:24Z</dcterms:created>
  <dcterms:modified xsi:type="dcterms:W3CDTF">2014-01-20T14:02:24Z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407989149</vt:i4>
  </property>
  <property fmtid="{D5CDD505-2E9C-101B-9397-08002B2CF9AE}" pid="3" name="_NewReviewCycle">
    <vt:lpwstr/>
  </property>
  <property fmtid="{D5CDD505-2E9C-101B-9397-08002B2CF9AE}" pid="4" name="_EmailSubject">
    <vt:lpwstr>NE PAS TENIR COMPTE DU PRECEDENT MAIL MAIS UTILISES CES FICHIERS..... CAR RAJOUT DES CET !!!! </vt:lpwstr>
  </property>
  <property fmtid="{D5CDD505-2E9C-101B-9397-08002B2CF9AE}" pid="5" name="_AuthorEmail">
    <vt:lpwstr>David.QUITTARD@fr.imptob.com</vt:lpwstr>
  </property>
  <property fmtid="{D5CDD505-2E9C-101B-9397-08002B2CF9AE}" pid="6" name="_AuthorEmailDisplayName">
    <vt:lpwstr>QUITTARD, David</vt:lpwstr>
  </property>
  <property fmtid="{D5CDD505-2E9C-101B-9397-08002B2CF9AE}" pid="7" name="_PreviousAdHocReviewCycleID">
    <vt:i4>-1890759998</vt:i4>
  </property>
</Properties>
</file>