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-m\Desktop\"/>
    </mc:Choice>
  </mc:AlternateContent>
  <bookViews>
    <workbookView xWindow="0" yWindow="0" windowWidth="23040" windowHeight="9084"/>
  </bookViews>
  <sheets>
    <sheet name="109" sheetId="1" r:id="rId1"/>
    <sheet name="Marchandises" sheetId="2" r:id="rId2"/>
  </sheets>
  <calcPr calcId="171027"/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11" i="1"/>
  <c r="E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10" i="1"/>
  <c r="H23" i="1" l="1"/>
  <c r="H40" i="1"/>
  <c r="H41" i="1"/>
  <c r="H42" i="1"/>
  <c r="H43" i="1"/>
  <c r="H44" i="1"/>
  <c r="H45" i="1"/>
  <c r="H46" i="1"/>
  <c r="H47" i="1"/>
  <c r="H48" i="1"/>
  <c r="H12" i="1"/>
  <c r="H13" i="1"/>
  <c r="H14" i="1"/>
  <c r="H15" i="1"/>
  <c r="H16" i="1"/>
  <c r="H17" i="1"/>
  <c r="H18" i="1"/>
  <c r="H19" i="1"/>
  <c r="H20" i="1"/>
  <c r="H21" i="1"/>
  <c r="H22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11" i="1" l="1"/>
  <c r="H10" i="1"/>
  <c r="H50" i="1" l="1"/>
</calcChain>
</file>

<file path=xl/sharedStrings.xml><?xml version="1.0" encoding="utf-8"?>
<sst xmlns="http://schemas.openxmlformats.org/spreadsheetml/2006/main" count="443" uniqueCount="171">
  <si>
    <t>Installation</t>
  </si>
  <si>
    <t>Page</t>
  </si>
  <si>
    <t>de</t>
  </si>
  <si>
    <t>FEUILLE DE CONSOMMATION MAGASIN</t>
  </si>
  <si>
    <t>A</t>
  </si>
  <si>
    <t>B</t>
  </si>
  <si>
    <t>valeur reportée de la page précédente</t>
  </si>
  <si>
    <t>N°</t>
  </si>
  <si>
    <t>Dénomination</t>
  </si>
  <si>
    <t>Unité de</t>
  </si>
  <si>
    <t>mesure</t>
  </si>
  <si>
    <t>Prix</t>
  </si>
  <si>
    <t>Unitaire</t>
  </si>
  <si>
    <t>Quantité</t>
  </si>
  <si>
    <t>Fonction</t>
  </si>
  <si>
    <t>Signature</t>
  </si>
  <si>
    <t>Date</t>
  </si>
  <si>
    <t>E</t>
  </si>
  <si>
    <t>Pour réception des quantités mentionnées ci-dessus</t>
  </si>
  <si>
    <t>D</t>
  </si>
  <si>
    <t>Clôturé à la somme de:</t>
  </si>
  <si>
    <t>C</t>
  </si>
  <si>
    <t>valeur à reporter sur la page suivante / Valeur consommée totale</t>
  </si>
  <si>
    <t>Boissons</t>
  </si>
  <si>
    <t>Denrées</t>
  </si>
  <si>
    <t>Vidanges</t>
  </si>
  <si>
    <t>Frais Gén</t>
  </si>
  <si>
    <t>L&amp;M</t>
  </si>
  <si>
    <t>Malboro</t>
  </si>
  <si>
    <t>Chacha</t>
  </si>
  <si>
    <t>Léo</t>
  </si>
  <si>
    <t>Bounty</t>
  </si>
  <si>
    <t>Café Miko</t>
  </si>
  <si>
    <t xml:space="preserve">Café Senséo </t>
  </si>
  <si>
    <t>Café Senséo régular</t>
  </si>
  <si>
    <t>Café Senséo Déca</t>
  </si>
  <si>
    <t>Café Tasse</t>
  </si>
  <si>
    <t>Café Grain</t>
  </si>
  <si>
    <t>Chips paprika</t>
  </si>
  <si>
    <t>Chips sel</t>
  </si>
  <si>
    <t>Chocolat assorti</t>
  </si>
  <si>
    <t>Chocolat noisette</t>
  </si>
  <si>
    <t>Chocolat Lait</t>
  </si>
  <si>
    <t>Gaufre chocolat</t>
  </si>
  <si>
    <t>Gaufre Sucre</t>
  </si>
  <si>
    <t>Mars</t>
  </si>
  <si>
    <t>Potage asperges</t>
  </si>
  <si>
    <t>Potage Pois</t>
  </si>
  <si>
    <t>Potage St Germain</t>
  </si>
  <si>
    <t>Potage Tandori</t>
  </si>
  <si>
    <t>Potage tomates boulettes</t>
  </si>
  <si>
    <t>Potage tomates légumes</t>
  </si>
  <si>
    <t>Suprêmes légumes</t>
  </si>
  <si>
    <t>Twix</t>
  </si>
  <si>
    <t>Snickers</t>
  </si>
  <si>
    <t>Treets</t>
  </si>
  <si>
    <t>Lion</t>
  </si>
  <si>
    <t>Cent Wafers</t>
  </si>
  <si>
    <t>Thé menthe</t>
  </si>
  <si>
    <t>Thé fruits rouge</t>
  </si>
  <si>
    <t>Café Rombouts</t>
  </si>
  <si>
    <t>Cacao Rombouts</t>
  </si>
  <si>
    <t>Lait Creamer rombouts</t>
  </si>
  <si>
    <t>Sucrettes</t>
  </si>
  <si>
    <t>Assortiment de bonbons</t>
  </si>
  <si>
    <t>Café D-E</t>
  </si>
  <si>
    <t>Croque-monsieur</t>
  </si>
  <si>
    <t>Potage Champignons</t>
  </si>
  <si>
    <t>Suprêmes de tomates</t>
  </si>
  <si>
    <t>Bière Jupiler 25 cl</t>
  </si>
  <si>
    <t>Cécémel 20 cl</t>
  </si>
  <si>
    <t>Coca-cola 20 cl</t>
  </si>
  <si>
    <t>Coca-cola light 20 cl</t>
  </si>
  <si>
    <t>Coca-cola Zero 20 cl</t>
  </si>
  <si>
    <t>Coca-cola 33 cl</t>
  </si>
  <si>
    <t>Coca-cola light 33 cl</t>
  </si>
  <si>
    <t>Coca-cola zero 33 cl</t>
  </si>
  <si>
    <t>Duvel 33 cl</t>
  </si>
  <si>
    <t>Fanta 20 cl</t>
  </si>
  <si>
    <t>Fanta Orange 33 cl</t>
  </si>
  <si>
    <t>Fanta Citron 33cl</t>
  </si>
  <si>
    <t>Eau 1,5 litre</t>
  </si>
  <si>
    <t>Eau nature 20 cl</t>
  </si>
  <si>
    <t>Eau pétillante 20 cl</t>
  </si>
  <si>
    <t>Griottes 25 cl</t>
  </si>
  <si>
    <t>Gueuze V.D.S. 25 cl</t>
  </si>
  <si>
    <t>Kriek 25 cl</t>
  </si>
  <si>
    <t>Hoegaarden rosée 25 cl</t>
  </si>
  <si>
    <t>Hoeg. rosée 20 l (72)</t>
  </si>
  <si>
    <t xml:space="preserve">Jupiler 50 litres </t>
  </si>
  <si>
    <t xml:space="preserve">Jupiler 30 litres </t>
  </si>
  <si>
    <t xml:space="preserve">Blanche Hoeg. 30 litres </t>
  </si>
  <si>
    <t>Blanche Hoegarden 25 cl</t>
  </si>
  <si>
    <t>Jus d'orange 20 cl</t>
  </si>
  <si>
    <t>Jus multi-fruits 20 cl</t>
  </si>
  <si>
    <t>Leffe Blonde 33 cl</t>
  </si>
  <si>
    <t>Leffe Brune 33 cl</t>
  </si>
  <si>
    <t>Pale-Ale Bass 25 cl</t>
  </si>
  <si>
    <t>Sprite 20 cl</t>
  </si>
  <si>
    <t>Sprite 33 cl</t>
  </si>
  <si>
    <t>Tonic 20 cl</t>
  </si>
  <si>
    <t>Tonic Agr. light 20 cl</t>
  </si>
  <si>
    <t>Jus de tomate 20 cl</t>
  </si>
  <si>
    <t>Ice-tea 33 cl</t>
  </si>
  <si>
    <t>Ice-tea Pêche 33 cl</t>
  </si>
  <si>
    <t>Ice-tea Pêche 20 cl</t>
  </si>
  <si>
    <t>Chimay Bleu 33 cl</t>
  </si>
  <si>
    <t>Chimay Blanche 33cl</t>
  </si>
  <si>
    <t>Chimay Rouge 33cl</t>
  </si>
  <si>
    <t>Orval 33 cl</t>
  </si>
  <si>
    <t>Vidange à 4,50 Eur</t>
  </si>
  <si>
    <t>Vidange à 5,00 Eur</t>
  </si>
  <si>
    <t>Vidange  à 6,00 Eur</t>
  </si>
  <si>
    <t>Vidange Fût 30,00 Eur</t>
  </si>
  <si>
    <t>Vidange CO² 120,00 Eur</t>
  </si>
  <si>
    <t>Spéculoos (bte 300)</t>
  </si>
  <si>
    <t>Sucre kg</t>
  </si>
  <si>
    <t>Lait entier litre</t>
  </si>
  <si>
    <t>Lait demi-écrémé litre</t>
  </si>
  <si>
    <t>Filtre à café (bte 100)</t>
  </si>
  <si>
    <t>Produit Vaisselle</t>
  </si>
  <si>
    <t>Jupiler NA 25 cl</t>
  </si>
  <si>
    <t>Radler 33 cl</t>
  </si>
  <si>
    <t>Jus d'orange 1L</t>
  </si>
  <si>
    <t>Eau plate 0,5L</t>
  </si>
  <si>
    <t>Jupiler 33 Cl (Bte)</t>
  </si>
  <si>
    <t>Coca Cola 1,5 L</t>
  </si>
  <si>
    <t>Coca Zero 1,5 L</t>
  </si>
  <si>
    <t>Eau Pétillante 1,5 L</t>
  </si>
  <si>
    <t>Leffe Blonde  Fût 20 L</t>
  </si>
  <si>
    <t>Ea</t>
  </si>
  <si>
    <t>Total</t>
  </si>
  <si>
    <t>Pq</t>
  </si>
  <si>
    <t>Kg</t>
  </si>
  <si>
    <t>Date :</t>
  </si>
  <si>
    <t>Batonnets café (bte 2000)</t>
  </si>
  <si>
    <t>Biscottes</t>
  </si>
  <si>
    <t>CO2</t>
  </si>
  <si>
    <t>Essuie vaisselle</t>
  </si>
  <si>
    <t>Eponge à récurer</t>
  </si>
  <si>
    <t>canderel</t>
  </si>
  <si>
    <t>Lavette</t>
  </si>
  <si>
    <t>Gobelets (25cl)</t>
  </si>
  <si>
    <t>Mayonnaise</t>
  </si>
  <si>
    <t>Moutarde</t>
  </si>
  <si>
    <t>Pickels</t>
  </si>
  <si>
    <t>Produit lave Vaisselle</t>
  </si>
  <si>
    <t>serviettes en papier</t>
  </si>
  <si>
    <t>Sirop de grenadine</t>
  </si>
  <si>
    <t>Sirop de Menthe</t>
  </si>
  <si>
    <t>Sirop de citron</t>
  </si>
  <si>
    <t>Sous-tasses</t>
  </si>
  <si>
    <t>Tasses de café</t>
  </si>
  <si>
    <t>Vinaigre</t>
  </si>
  <si>
    <t>Ketchup</t>
  </si>
  <si>
    <t>Produit de rinçage lave-vaisselle</t>
  </si>
  <si>
    <t>Détartrant Percolateur</t>
  </si>
  <si>
    <t>Détartrant machine à café</t>
  </si>
  <si>
    <t>Nettoie tout</t>
  </si>
  <si>
    <t>Cups lait (240 pc)</t>
  </si>
  <si>
    <t>Tasses plastiques (50)</t>
  </si>
  <si>
    <t>Feuille N°</t>
  </si>
  <si>
    <t>en C1 se met automatiquement la dénomination de la marchandise et ainsi de suite</t>
  </si>
  <si>
    <t>Je tape ensuite moi-même la quantité que je veux et il calcule bien sur le total</t>
  </si>
  <si>
    <t>Tout cela est en rapport avec le tableau "marchandises"</t>
  </si>
  <si>
    <t>Maintenant je voudrais que quand je tape la quantité, elle se soustraie du tableau correspondant</t>
  </si>
  <si>
    <t>et je ne vois pas de formule pour pouvoir réaliser cela.</t>
  </si>
  <si>
    <t>page</t>
  </si>
  <si>
    <t>à la marchandise dans les tableaux nommés "denrées". Mais le problème est qu'il y a beaucoup de marchandises</t>
  </si>
  <si>
    <t xml:space="preserve">Je voudrais aussi que le n° de feuille s'inscrive dans le même tableau, vous verrez  </t>
  </si>
  <si>
    <t>ceci est le tableau d'encodage. Je tape dans les cases grises, d'abord le numéro dans B1 qui correspond à une 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</si>
</sst>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_-\ [$€-1];#,##0.00\-\ [$€-1]"/>
    <numFmt numFmtId="165" formatCode="0;;;@"/>
    <numFmt numFmtId="166" formatCode="#,##0.00\ &quot;€&quot;"/>
    <numFmt numFmtId="167" formatCode="d/mm/yy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Arial"/>
      <family val="2"/>
    </font>
    <font>
      <sz val="9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1" xfId="0" applyBorder="1"/>
    <xf numFmtId="0" fontId="0" fillId="0" borderId="0" xfId="0" applyAlignment="1"/>
    <xf numFmtId="0" fontId="0" fillId="0" borderId="3" xfId="0" applyBorder="1"/>
    <xf numFmtId="0" fontId="0" fillId="0" borderId="4" xfId="0" applyBorder="1"/>
    <xf numFmtId="0" fontId="0" fillId="0" borderId="13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164" fontId="0" fillId="0" borderId="0" xfId="0" applyNumberFormat="1" applyBorder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9" fillId="3" borderId="1" xfId="0" applyFont="1" applyFill="1" applyBorder="1" applyAlignment="1">
      <alignment horizontal="center" vertical="center"/>
    </xf>
    <xf numFmtId="0" fontId="5" fillId="3" borderId="1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4" fillId="5" borderId="1" xfId="0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</xf>
    <xf numFmtId="0" fontId="0" fillId="0" borderId="26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5" fontId="0" fillId="0" borderId="6" xfId="0" applyNumberFormat="1" applyBorder="1" applyAlignment="1"/>
    <xf numFmtId="165" fontId="0" fillId="0" borderId="7" xfId="0" applyNumberFormat="1" applyBorder="1" applyAlignment="1"/>
    <xf numFmtId="167" fontId="0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167" fontId="0" fillId="0" borderId="0" xfId="0" applyNumberFormat="1" applyFon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166" fontId="0" fillId="0" borderId="2" xfId="0" applyNumberFormat="1" applyFont="1" applyBorder="1" applyAlignment="1" applyProtection="1">
      <alignment horizontal="center" vertical="center"/>
    </xf>
    <xf numFmtId="166" fontId="0" fillId="0" borderId="4" xfId="0" applyNumberFormat="1" applyFont="1" applyBorder="1" applyAlignment="1" applyProtection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0" borderId="0" xfId="0" applyFont="1" applyAlignment="1" applyProtection="1">
      <alignment horizontal="center"/>
      <protection locked="0"/>
    </xf>
    <xf numFmtId="0" fontId="3" fillId="0" borderId="12" xfId="0" applyFont="1" applyBorder="1" applyAlignment="1" applyProtection="1">
      <alignment horizontal="center"/>
      <protection locked="0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3" xfId="0" applyBorder="1" applyAlignment="1">
      <alignment horizontal="center"/>
    </xf>
    <xf numFmtId="166" fontId="1" fillId="0" borderId="14" xfId="0" applyNumberFormat="1" applyFont="1" applyBorder="1" applyAlignment="1" applyProtection="1">
      <alignment horizontal="center" vertical="center"/>
    </xf>
    <xf numFmtId="166" fontId="1" fillId="0" borderId="15" xfId="0" applyNumberFormat="1" applyFont="1" applyBorder="1" applyAlignment="1" applyProtection="1">
      <alignment horizontal="center" vertical="center"/>
    </xf>
    <xf numFmtId="166" fontId="1" fillId="0" borderId="16" xfId="0" applyNumberFormat="1" applyFont="1" applyBorder="1" applyAlignment="1" applyProtection="1">
      <alignment horizontal="center" vertical="center"/>
    </xf>
    <xf numFmtId="166" fontId="1" fillId="0" borderId="17" xfId="0" applyNumberFormat="1" applyFont="1" applyBorder="1" applyAlignment="1" applyProtection="1">
      <alignment horizontal="center" vertical="center"/>
    </xf>
    <xf numFmtId="166" fontId="0" fillId="0" borderId="31" xfId="0" applyNumberFormat="1" applyFont="1" applyBorder="1" applyAlignment="1" applyProtection="1">
      <alignment horizontal="center" vertical="center"/>
    </xf>
    <xf numFmtId="166" fontId="0" fillId="0" borderId="32" xfId="0" applyNumberFormat="1" applyFont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U58"/>
  <sheetViews>
    <sheetView showZeros="0" tabSelected="1" zoomScaleNormal="100" workbookViewId="0">
      <selection activeCell="Q5" sqref="Q5"/>
    </sheetView>
  </sheetViews>
  <sheetFormatPr baseColWidth="10" defaultColWidth="8.88671875" defaultRowHeight="14.4" x14ac:dyDescent="0.3"/>
  <cols>
    <col min="1" max="1" width="4.6640625" customWidth="1"/>
    <col min="2" max="2" width="8.5546875" customWidth="1"/>
    <col min="3" max="3" width="30.6640625" customWidth="1"/>
    <col min="4" max="4" width="10.6640625" customWidth="1"/>
    <col min="6" max="6" width="4.6640625" customWidth="1"/>
    <col min="8" max="8" width="8.6640625" customWidth="1"/>
    <col min="9" max="9" width="4.6640625" customWidth="1"/>
  </cols>
  <sheetData>
    <row r="1" spans="1:21" x14ac:dyDescent="0.3">
      <c r="A1" s="54"/>
      <c r="B1" s="54"/>
      <c r="F1" s="57" t="s">
        <v>0</v>
      </c>
      <c r="G1" s="58"/>
      <c r="H1" s="58"/>
      <c r="I1" s="59"/>
    </row>
    <row r="2" spans="1:21" ht="18.75" customHeight="1" x14ac:dyDescent="0.35">
      <c r="A2" s="55"/>
      <c r="B2" s="55"/>
      <c r="C2" s="77"/>
      <c r="D2" s="77"/>
      <c r="E2" s="78"/>
      <c r="F2" s="60"/>
      <c r="G2" s="61"/>
      <c r="H2" s="61"/>
      <c r="I2" s="62"/>
    </row>
    <row r="3" spans="1:21" ht="18" x14ac:dyDescent="0.35">
      <c r="A3" s="56"/>
      <c r="B3" s="56"/>
      <c r="C3" s="44" t="s">
        <v>161</v>
      </c>
      <c r="D3" s="81">
        <v>15</v>
      </c>
      <c r="E3" s="82"/>
      <c r="F3" s="63"/>
      <c r="G3" s="64"/>
      <c r="H3" s="64"/>
      <c r="I3" s="65"/>
    </row>
    <row r="4" spans="1:21" x14ac:dyDescent="0.3">
      <c r="A4" s="2"/>
      <c r="B4" s="2"/>
      <c r="C4" s="95" t="s">
        <v>3</v>
      </c>
      <c r="D4" s="95"/>
      <c r="E4" s="96"/>
      <c r="F4" s="10" t="s">
        <v>1</v>
      </c>
      <c r="G4" s="3"/>
      <c r="H4" s="11" t="s">
        <v>2</v>
      </c>
      <c r="I4" s="4"/>
    </row>
    <row r="5" spans="1:21" x14ac:dyDescent="0.3">
      <c r="B5" t="s">
        <v>134</v>
      </c>
      <c r="C5" s="43"/>
      <c r="D5" s="46"/>
    </row>
    <row r="6" spans="1:21" ht="6.75" customHeight="1" thickBot="1" x14ac:dyDescent="0.35"/>
    <row r="7" spans="1:21" ht="25.5" customHeight="1" thickBot="1" x14ac:dyDescent="0.35">
      <c r="A7" s="38" t="s">
        <v>4</v>
      </c>
      <c r="B7" s="66" t="s">
        <v>6</v>
      </c>
      <c r="C7" s="67"/>
      <c r="D7" s="67"/>
      <c r="E7" s="67"/>
      <c r="F7" s="67"/>
      <c r="G7" s="68"/>
      <c r="H7" s="52"/>
      <c r="I7" s="53"/>
    </row>
    <row r="8" spans="1:21" ht="12.75" customHeight="1" x14ac:dyDescent="0.3">
      <c r="A8" s="79" t="s">
        <v>5</v>
      </c>
      <c r="B8" s="39" t="s">
        <v>7</v>
      </c>
      <c r="C8" s="73" t="s">
        <v>8</v>
      </c>
      <c r="D8" s="39" t="s">
        <v>9</v>
      </c>
      <c r="E8" s="69" t="s">
        <v>11</v>
      </c>
      <c r="F8" s="70"/>
      <c r="G8" s="73" t="s">
        <v>13</v>
      </c>
      <c r="H8" s="69" t="s">
        <v>131</v>
      </c>
      <c r="I8" s="75"/>
    </row>
    <row r="9" spans="1:21" ht="12" customHeight="1" thickBot="1" x14ac:dyDescent="0.35">
      <c r="A9" s="80"/>
      <c r="B9" s="40" t="s">
        <v>167</v>
      </c>
      <c r="C9" s="74"/>
      <c r="D9" s="40" t="s">
        <v>10</v>
      </c>
      <c r="E9" s="71" t="s">
        <v>12</v>
      </c>
      <c r="F9" s="72"/>
      <c r="G9" s="74"/>
      <c r="H9" s="71"/>
      <c r="I9" s="76"/>
    </row>
    <row r="10" spans="1:21" x14ac:dyDescent="0.3">
      <c r="A10" s="5"/>
      <c r="B10" s="36">
        <v>2</v>
      </c>
      <c r="C10" s="37" t="str">
        <f>IF(ISNA(VLOOKUP(B10,Marchandises!$A$1:$E$138,3,0)),"",VLOOKUP(B10,Marchandises!$A$1:$E$138,3,0))</f>
        <v>Malboro</v>
      </c>
      <c r="D10" s="37" t="str">
        <f>IF(ISNA(VLOOKUP(B10,Marchandises!$A$1:$E$138,4,0)),"",VLOOKUP(B10,Marchandises!$A$1:$E$138,4,0))</f>
        <v>Pq</v>
      </c>
      <c r="E10" s="93">
        <f>IF(ISNA(VLOOKUP(B10,Marchandises!$A$1:$E$138,5,0)),"",VLOOKUP(B10,Marchandises!$A$1:$E$138,5,0))</f>
        <v>6</v>
      </c>
      <c r="F10" s="94"/>
      <c r="G10" s="36">
        <v>5</v>
      </c>
      <c r="H10" s="50">
        <f>IF(B10="","",E10*G10)</f>
        <v>30</v>
      </c>
      <c r="I10" s="51"/>
    </row>
    <row r="11" spans="1:21" ht="14.4" customHeight="1" x14ac:dyDescent="0.3">
      <c r="A11" s="1"/>
      <c r="B11" s="24">
        <v>42</v>
      </c>
      <c r="C11" s="37" t="str">
        <f>IF(ISNA(VLOOKUP(B11,Marchandises!$A$1:$E$138,3,0)),"",VLOOKUP(B11,Marchandises!$A$1:$E$138,3,0))</f>
        <v>Assortiment de bonbons</v>
      </c>
      <c r="D11" s="37" t="str">
        <f>IF(ISNA(VLOOKUP(B11,Marchandises!$A$1:$E$138,4,0)),"",VLOOKUP(B11,Marchandises!$A$1:$E$138,4,0))</f>
        <v>Ea</v>
      </c>
      <c r="E11" s="48">
        <f>IF(ISNA(VLOOKUP(B11,Marchandises!$A$1:$E$138,5,0)),"",VLOOKUP(B11,Marchandises!$A$1:$E$138,5,0))</f>
        <v>0.6</v>
      </c>
      <c r="F11" s="49"/>
      <c r="G11" s="24">
        <v>3</v>
      </c>
      <c r="H11" s="50">
        <f>IF(B11="","",E11*G11)</f>
        <v>1.7999999999999998</v>
      </c>
      <c r="I11" s="51"/>
    </row>
    <row r="12" spans="1:21" ht="14.4" customHeight="1" x14ac:dyDescent="0.3">
      <c r="A12" s="1"/>
      <c r="B12" s="24">
        <v>1</v>
      </c>
      <c r="C12" s="37" t="str">
        <f>IF(ISNA(VLOOKUP(B12,Marchandises!$A$1:$E$138,3,0)),"",VLOOKUP(B12,Marchandises!$A$1:$E$138,3,0))</f>
        <v>L&amp;M</v>
      </c>
      <c r="D12" s="37" t="str">
        <f>IF(ISNA(VLOOKUP(B12,Marchandises!$A$1:$E$138,4,0)),"",VLOOKUP(B12,Marchandises!$A$1:$E$138,4,0))</f>
        <v>Pq</v>
      </c>
      <c r="E12" s="48">
        <f>IF(ISNA(VLOOKUP(B12,Marchandises!$A$1:$E$138,5,0)),"",VLOOKUP(B12,Marchandises!$A$1:$E$138,5,0))</f>
        <v>6.2</v>
      </c>
      <c r="F12" s="49"/>
      <c r="G12" s="24">
        <v>3</v>
      </c>
      <c r="H12" s="50">
        <f t="shared" ref="H12:H48" si="0">IF(B12="","",E12*G12)</f>
        <v>18.600000000000001</v>
      </c>
      <c r="I12" s="51"/>
    </row>
    <row r="13" spans="1:21" ht="14.4" customHeight="1" x14ac:dyDescent="0.3">
      <c r="A13" s="1"/>
      <c r="B13" s="24">
        <v>12</v>
      </c>
      <c r="C13" s="37" t="str">
        <f>IF(ISNA(VLOOKUP(B13,Marchandises!$A$1:$E$138,3,0)),"",VLOOKUP(B13,Marchandises!$A$1:$E$138,3,0))</f>
        <v>Café Grain</v>
      </c>
      <c r="D13" s="37" t="str">
        <f>IF(ISNA(VLOOKUP(B13,Marchandises!$A$1:$E$138,4,0)),"",VLOOKUP(B13,Marchandises!$A$1:$E$138,4,0))</f>
        <v>Kg</v>
      </c>
      <c r="E13" s="48">
        <f>IF(ISNA(VLOOKUP(B13,Marchandises!$A$1:$E$138,5,0)),"",VLOOKUP(B13,Marchandises!$A$1:$E$138,5,0))</f>
        <v>0.25</v>
      </c>
      <c r="F13" s="49"/>
      <c r="G13" s="24">
        <v>100</v>
      </c>
      <c r="H13" s="50">
        <f t="shared" si="0"/>
        <v>25</v>
      </c>
      <c r="I13" s="51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</row>
    <row r="14" spans="1:21" ht="14.4" customHeight="1" x14ac:dyDescent="0.3">
      <c r="A14" s="1"/>
      <c r="B14" s="24">
        <v>129</v>
      </c>
      <c r="C14" s="37" t="str">
        <f>IF(ISNA(VLOOKUP(B14,Marchandises!$A$1:$E$138,3,0)),"",VLOOKUP(B14,Marchandises!$A$1:$E$138,3,0))</f>
        <v>Nettoie tout</v>
      </c>
      <c r="D14" s="37" t="str">
        <f>IF(ISNA(VLOOKUP(B14,Marchandises!$A$1:$E$138,4,0)),"",VLOOKUP(B14,Marchandises!$A$1:$E$138,4,0))</f>
        <v>Ea</v>
      </c>
      <c r="E14" s="48">
        <f>IF(ISNA(VLOOKUP(B14,Marchandises!$A$1:$E$138,5,0)),"",VLOOKUP(B14,Marchandises!$A$1:$E$138,5,0))</f>
        <v>1.89</v>
      </c>
      <c r="F14" s="49"/>
      <c r="G14" s="24">
        <v>1</v>
      </c>
      <c r="H14" s="50">
        <f t="shared" si="0"/>
        <v>1.89</v>
      </c>
      <c r="I14" s="51"/>
      <c r="K14" s="47" t="s">
        <v>170</v>
      </c>
      <c r="L14" s="47"/>
      <c r="M14" s="47"/>
      <c r="N14" s="47"/>
      <c r="O14" s="47"/>
      <c r="P14" s="47"/>
      <c r="Q14" s="47"/>
      <c r="R14" s="47"/>
      <c r="S14" s="47"/>
      <c r="T14" s="47"/>
      <c r="U14" s="47"/>
    </row>
    <row r="15" spans="1:21" ht="14.4" customHeight="1" x14ac:dyDescent="0.3">
      <c r="A15" s="1"/>
      <c r="B15" s="24">
        <v>10</v>
      </c>
      <c r="C15" s="37" t="str">
        <f>IF(ISNA(VLOOKUP(B15,Marchandises!$A$1:$E$138,3,0)),"",VLOOKUP(B15,Marchandises!$A$1:$E$138,3,0))</f>
        <v>Café Senséo Déca</v>
      </c>
      <c r="D15" s="37" t="str">
        <f>IF(ISNA(VLOOKUP(B15,Marchandises!$A$1:$E$138,4,0)),"",VLOOKUP(B15,Marchandises!$A$1:$E$138,4,0))</f>
        <v>Ea</v>
      </c>
      <c r="E15" s="48">
        <f>IF(ISNA(VLOOKUP(B15,Marchandises!$A$1:$E$138,5,0)),"",VLOOKUP(B15,Marchandises!$A$1:$E$138,5,0))</f>
        <v>0.25</v>
      </c>
      <c r="F15" s="49"/>
      <c r="G15" s="24">
        <v>3</v>
      </c>
      <c r="H15" s="50">
        <f t="shared" si="0"/>
        <v>0.75</v>
      </c>
      <c r="I15" s="51"/>
      <c r="K15" s="47" t="s">
        <v>162</v>
      </c>
      <c r="L15" s="47"/>
      <c r="M15" s="47"/>
      <c r="N15" s="47"/>
      <c r="O15" s="47"/>
      <c r="P15" s="47"/>
      <c r="Q15" s="47"/>
      <c r="R15" s="47"/>
      <c r="S15" s="47"/>
      <c r="T15" s="47"/>
      <c r="U15" s="47"/>
    </row>
    <row r="16" spans="1:21" ht="14.4" customHeight="1" x14ac:dyDescent="0.3">
      <c r="A16" s="1"/>
      <c r="B16" s="24"/>
      <c r="C16" s="37" t="str">
        <f>IF(ISNA(VLOOKUP(B16,Marchandises!$A$1:$E$138,3,0)),"",VLOOKUP(B16,Marchandises!$A$1:$E$138,3,0))</f>
        <v/>
      </c>
      <c r="D16" s="37" t="str">
        <f>IF(ISNA(VLOOKUP(B16,Marchandises!$A$1:$E$138,4,0)),"",VLOOKUP(B16,Marchandises!$A$1:$E$138,4,0))</f>
        <v/>
      </c>
      <c r="E16" s="48" t="str">
        <f>IF(ISNA(VLOOKUP(B16,Marchandises!$A$1:$E$138,5,0)),"",VLOOKUP(B16,Marchandises!$A$1:$E$138,5,0))</f>
        <v/>
      </c>
      <c r="F16" s="49"/>
      <c r="G16" s="24"/>
      <c r="H16" s="50" t="str">
        <f t="shared" si="0"/>
        <v/>
      </c>
      <c r="I16" s="51"/>
      <c r="K16" s="47" t="s">
        <v>163</v>
      </c>
      <c r="L16" s="47"/>
      <c r="M16" s="47"/>
      <c r="N16" s="47"/>
      <c r="O16" s="47"/>
      <c r="P16" s="47"/>
      <c r="Q16" s="47"/>
      <c r="R16" s="47"/>
      <c r="S16" s="47"/>
      <c r="T16" s="47"/>
      <c r="U16" s="47"/>
    </row>
    <row r="17" spans="1:21" ht="14.4" customHeight="1" x14ac:dyDescent="0.3">
      <c r="A17" s="1"/>
      <c r="B17" s="24"/>
      <c r="C17" s="37" t="str">
        <f>IF(ISNA(VLOOKUP(B17,Marchandises!$A$1:$E$138,3,0)),"",VLOOKUP(B17,Marchandises!$A$1:$E$138,3,0))</f>
        <v/>
      </c>
      <c r="D17" s="37" t="str">
        <f>IF(ISNA(VLOOKUP(B17,Marchandises!$A$1:$E$138,4,0)),"",VLOOKUP(B17,Marchandises!$A$1:$E$138,4,0))</f>
        <v/>
      </c>
      <c r="E17" s="48" t="str">
        <f>IF(ISNA(VLOOKUP(B17,Marchandises!$A$1:$E$138,5,0)),"",VLOOKUP(B17,Marchandises!$A$1:$E$138,5,0))</f>
        <v/>
      </c>
      <c r="F17" s="49"/>
      <c r="G17" s="24"/>
      <c r="H17" s="50" t="str">
        <f t="shared" si="0"/>
        <v/>
      </c>
      <c r="I17" s="51"/>
      <c r="K17" s="47" t="s">
        <v>164</v>
      </c>
      <c r="L17" s="47"/>
      <c r="M17" s="47"/>
      <c r="N17" s="47"/>
      <c r="O17" s="47"/>
      <c r="P17" s="47"/>
      <c r="Q17" s="47"/>
      <c r="R17" s="47"/>
      <c r="S17" s="47"/>
      <c r="T17" s="47"/>
      <c r="U17" s="47"/>
    </row>
    <row r="18" spans="1:21" ht="14.4" customHeight="1" x14ac:dyDescent="0.3">
      <c r="A18" s="1"/>
      <c r="B18" s="24"/>
      <c r="C18" s="37" t="str">
        <f>IF(ISNA(VLOOKUP(B18,Marchandises!$A$1:$E$138,3,0)),"",VLOOKUP(B18,Marchandises!$A$1:$E$138,3,0))</f>
        <v/>
      </c>
      <c r="D18" s="37" t="str">
        <f>IF(ISNA(VLOOKUP(B18,Marchandises!$A$1:$E$138,4,0)),"",VLOOKUP(B18,Marchandises!$A$1:$E$138,4,0))</f>
        <v/>
      </c>
      <c r="E18" s="48" t="str">
        <f>IF(ISNA(VLOOKUP(B18,Marchandises!$A$1:$E$138,5,0)),"",VLOOKUP(B18,Marchandises!$A$1:$E$138,5,0))</f>
        <v/>
      </c>
      <c r="F18" s="49"/>
      <c r="G18" s="24"/>
      <c r="H18" s="50" t="str">
        <f t="shared" si="0"/>
        <v/>
      </c>
      <c r="I18" s="51"/>
      <c r="K18" s="47" t="s">
        <v>165</v>
      </c>
      <c r="L18" s="47"/>
      <c r="M18" s="47"/>
      <c r="N18" s="47"/>
      <c r="O18" s="47"/>
      <c r="P18" s="47"/>
      <c r="Q18" s="47"/>
      <c r="R18" s="47"/>
      <c r="S18" s="47"/>
      <c r="T18" s="47"/>
      <c r="U18" s="47"/>
    </row>
    <row r="19" spans="1:21" ht="14.4" customHeight="1" x14ac:dyDescent="0.3">
      <c r="A19" s="1"/>
      <c r="B19" s="24"/>
      <c r="C19" s="37" t="str">
        <f>IF(ISNA(VLOOKUP(B19,Marchandises!$A$1:$E$138,3,0)),"",VLOOKUP(B19,Marchandises!$A$1:$E$138,3,0))</f>
        <v/>
      </c>
      <c r="D19" s="37" t="str">
        <f>IF(ISNA(VLOOKUP(B19,Marchandises!$A$1:$E$138,4,0)),"",VLOOKUP(B19,Marchandises!$A$1:$E$138,4,0))</f>
        <v/>
      </c>
      <c r="E19" s="48" t="str">
        <f>IF(ISNA(VLOOKUP(B19,Marchandises!$A$1:$E$138,5,0)),"",VLOOKUP(B19,Marchandises!$A$1:$E$138,5,0))</f>
        <v/>
      </c>
      <c r="F19" s="49"/>
      <c r="G19" s="24"/>
      <c r="H19" s="50" t="str">
        <f t="shared" si="0"/>
        <v/>
      </c>
      <c r="I19" s="51"/>
      <c r="K19" s="47" t="s">
        <v>168</v>
      </c>
      <c r="L19" s="47"/>
      <c r="M19" s="47"/>
      <c r="N19" s="47"/>
      <c r="O19" s="47"/>
      <c r="P19" s="47"/>
      <c r="Q19" s="47"/>
      <c r="R19" s="47"/>
      <c r="S19" s="47"/>
      <c r="T19" s="47"/>
      <c r="U19" s="47"/>
    </row>
    <row r="20" spans="1:21" ht="14.4" customHeight="1" x14ac:dyDescent="0.3">
      <c r="A20" s="1"/>
      <c r="B20" s="24"/>
      <c r="C20" s="37" t="str">
        <f>IF(ISNA(VLOOKUP(B20,Marchandises!$A$1:$E$138,3,0)),"",VLOOKUP(B20,Marchandises!$A$1:$E$138,3,0))</f>
        <v/>
      </c>
      <c r="D20" s="37" t="str">
        <f>IF(ISNA(VLOOKUP(B20,Marchandises!$A$1:$E$138,4,0)),"",VLOOKUP(B20,Marchandises!$A$1:$E$138,4,0))</f>
        <v/>
      </c>
      <c r="E20" s="48" t="str">
        <f>IF(ISNA(VLOOKUP(B20,Marchandises!$A$1:$E$138,5,0)),"",VLOOKUP(B20,Marchandises!$A$1:$E$138,5,0))</f>
        <v/>
      </c>
      <c r="F20" s="49"/>
      <c r="G20" s="24"/>
      <c r="H20" s="50" t="str">
        <f t="shared" si="0"/>
        <v/>
      </c>
      <c r="I20" s="51"/>
      <c r="K20" s="47" t="s">
        <v>166</v>
      </c>
      <c r="L20" s="47"/>
      <c r="M20" s="47"/>
      <c r="N20" s="47"/>
      <c r="O20" s="47"/>
      <c r="P20" s="47"/>
      <c r="Q20" s="47"/>
      <c r="R20" s="47"/>
      <c r="S20" s="47"/>
      <c r="T20" s="47"/>
      <c r="U20" s="47"/>
    </row>
    <row r="21" spans="1:21" ht="14.4" customHeight="1" x14ac:dyDescent="0.3">
      <c r="A21" s="1"/>
      <c r="B21" s="24"/>
      <c r="C21" s="37" t="str">
        <f>IF(ISNA(VLOOKUP(B21,Marchandises!$A$1:$E$138,3,0)),"",VLOOKUP(B21,Marchandises!$A$1:$E$138,3,0))</f>
        <v/>
      </c>
      <c r="D21" s="37" t="str">
        <f>IF(ISNA(VLOOKUP(B21,Marchandises!$A$1:$E$138,4,0)),"",VLOOKUP(B21,Marchandises!$A$1:$E$138,4,0))</f>
        <v/>
      </c>
      <c r="E21" s="48" t="str">
        <f>IF(ISNA(VLOOKUP(B21,Marchandises!$A$1:$E$138,5,0)),"",VLOOKUP(B21,Marchandises!$A$1:$E$138,5,0))</f>
        <v/>
      </c>
      <c r="F21" s="49"/>
      <c r="G21" s="24"/>
      <c r="H21" s="50" t="str">
        <f t="shared" si="0"/>
        <v/>
      </c>
      <c r="I21" s="51"/>
      <c r="K21" s="47" t="s">
        <v>169</v>
      </c>
      <c r="L21" s="47"/>
      <c r="M21" s="47"/>
      <c r="N21" s="47"/>
      <c r="O21" s="47"/>
      <c r="P21" s="47"/>
      <c r="Q21" s="47"/>
      <c r="R21" s="47"/>
      <c r="S21" s="47"/>
      <c r="T21" s="47"/>
      <c r="U21" s="47"/>
    </row>
    <row r="22" spans="1:21" ht="14.4" customHeight="1" x14ac:dyDescent="0.3">
      <c r="A22" s="1"/>
      <c r="B22" s="24"/>
      <c r="C22" s="37" t="str">
        <f>IF(ISNA(VLOOKUP(B22,Marchandises!$A$1:$E$138,3,0)),"",VLOOKUP(B22,Marchandises!$A$1:$E$138,3,0))</f>
        <v/>
      </c>
      <c r="D22" s="37" t="str">
        <f>IF(ISNA(VLOOKUP(B22,Marchandises!$A$1:$E$138,4,0)),"",VLOOKUP(B22,Marchandises!$A$1:$E$138,4,0))</f>
        <v/>
      </c>
      <c r="E22" s="48" t="str">
        <f>IF(ISNA(VLOOKUP(B22,Marchandises!$A$1:$E$138,5,0)),"",VLOOKUP(B22,Marchandises!$A$1:$E$138,5,0))</f>
        <v/>
      </c>
      <c r="F22" s="49"/>
      <c r="G22" s="24"/>
      <c r="H22" s="50" t="str">
        <f t="shared" si="0"/>
        <v/>
      </c>
      <c r="I22" s="51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</row>
    <row r="23" spans="1:21" ht="14.4" customHeight="1" x14ac:dyDescent="0.3">
      <c r="A23" s="1"/>
      <c r="B23" s="24"/>
      <c r="C23" s="37" t="str">
        <f>IF(ISNA(VLOOKUP(B23,Marchandises!$A$1:$E$138,3,0)),"",VLOOKUP(B23,Marchandises!$A$1:$E$138,3,0))</f>
        <v/>
      </c>
      <c r="D23" s="37" t="str">
        <f>IF(ISNA(VLOOKUP(B23,Marchandises!$A$1:$E$138,4,0)),"",VLOOKUP(B23,Marchandises!$A$1:$E$138,4,0))</f>
        <v/>
      </c>
      <c r="E23" s="48" t="str">
        <f>IF(ISNA(VLOOKUP(B23,Marchandises!$A$1:$E$138,5,0)),"",VLOOKUP(B23,Marchandises!$A$1:$E$138,5,0))</f>
        <v/>
      </c>
      <c r="F23" s="49"/>
      <c r="G23" s="24"/>
      <c r="H23" s="50" t="str">
        <f t="shared" si="0"/>
        <v/>
      </c>
      <c r="I23" s="51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</row>
    <row r="24" spans="1:21" ht="14.4" customHeight="1" x14ac:dyDescent="0.3">
      <c r="A24" s="1"/>
      <c r="B24" s="24"/>
      <c r="C24" s="37" t="str">
        <f>IF(ISNA(VLOOKUP(B24,Marchandises!$A$1:$E$138,3,0)),"",VLOOKUP(B24,Marchandises!$A$1:$E$138,3,0))</f>
        <v/>
      </c>
      <c r="D24" s="37" t="str">
        <f>IF(ISNA(VLOOKUP(B24,Marchandises!$A$1:$E$138,4,0)),"",VLOOKUP(B24,Marchandises!$A$1:$E$138,4,0))</f>
        <v/>
      </c>
      <c r="E24" s="48" t="str">
        <f>IF(ISNA(VLOOKUP(B24,Marchandises!$A$1:$E$138,5,0)),"",VLOOKUP(B24,Marchandises!$A$1:$E$138,5,0))</f>
        <v/>
      </c>
      <c r="F24" s="49"/>
      <c r="G24" s="24"/>
      <c r="H24" s="50" t="str">
        <f t="shared" si="0"/>
        <v/>
      </c>
      <c r="I24" s="51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</row>
    <row r="25" spans="1:21" ht="14.4" customHeight="1" x14ac:dyDescent="0.3">
      <c r="A25" s="1"/>
      <c r="B25" s="24"/>
      <c r="C25" s="37" t="str">
        <f>IF(ISNA(VLOOKUP(B25,Marchandises!$A$1:$E$138,3,0)),"",VLOOKUP(B25,Marchandises!$A$1:$E$138,3,0))</f>
        <v/>
      </c>
      <c r="D25" s="37" t="str">
        <f>IF(ISNA(VLOOKUP(B25,Marchandises!$A$1:$E$138,4,0)),"",VLOOKUP(B25,Marchandises!$A$1:$E$138,4,0))</f>
        <v/>
      </c>
      <c r="E25" s="48" t="str">
        <f>IF(ISNA(VLOOKUP(B25,Marchandises!$A$1:$E$138,5,0)),"",VLOOKUP(B25,Marchandises!$A$1:$E$138,5,0))</f>
        <v/>
      </c>
      <c r="F25" s="49"/>
      <c r="G25" s="24"/>
      <c r="H25" s="50" t="str">
        <f t="shared" si="0"/>
        <v/>
      </c>
      <c r="I25" s="51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</row>
    <row r="26" spans="1:21" ht="14.4" customHeight="1" x14ac:dyDescent="0.3">
      <c r="A26" s="1"/>
      <c r="B26" s="24"/>
      <c r="C26" s="37" t="str">
        <f>IF(ISNA(VLOOKUP(B26,Marchandises!$A$1:$E$138,3,0)),"",VLOOKUP(B26,Marchandises!$A$1:$E$138,3,0))</f>
        <v/>
      </c>
      <c r="D26" s="37" t="str">
        <f>IF(ISNA(VLOOKUP(B26,Marchandises!$A$1:$E$138,4,0)),"",VLOOKUP(B26,Marchandises!$A$1:$E$138,4,0))</f>
        <v/>
      </c>
      <c r="E26" s="48" t="str">
        <f>IF(ISNA(VLOOKUP(B26,Marchandises!$A$1:$E$138,5,0)),"",VLOOKUP(B26,Marchandises!$A$1:$E$138,5,0))</f>
        <v/>
      </c>
      <c r="F26" s="49"/>
      <c r="G26" s="24"/>
      <c r="H26" s="50" t="str">
        <f t="shared" si="0"/>
        <v/>
      </c>
      <c r="I26" s="51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</row>
    <row r="27" spans="1:21" ht="14.4" customHeight="1" x14ac:dyDescent="0.3">
      <c r="A27" s="1"/>
      <c r="B27" s="24"/>
      <c r="C27" s="37" t="str">
        <f>IF(ISNA(VLOOKUP(B27,Marchandises!$A$1:$E$138,3,0)),"",VLOOKUP(B27,Marchandises!$A$1:$E$138,3,0))</f>
        <v/>
      </c>
      <c r="D27" s="37" t="str">
        <f>IF(ISNA(VLOOKUP(B27,Marchandises!$A$1:$E$138,4,0)),"",VLOOKUP(B27,Marchandises!$A$1:$E$138,4,0))</f>
        <v/>
      </c>
      <c r="E27" s="48" t="str">
        <f>IF(ISNA(VLOOKUP(B27,Marchandises!$A$1:$E$138,5,0)),"",VLOOKUP(B27,Marchandises!$A$1:$E$138,5,0))</f>
        <v/>
      </c>
      <c r="F27" s="49"/>
      <c r="G27" s="24"/>
      <c r="H27" s="50" t="str">
        <f t="shared" si="0"/>
        <v/>
      </c>
      <c r="I27" s="51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</row>
    <row r="28" spans="1:21" ht="14.4" customHeight="1" x14ac:dyDescent="0.3">
      <c r="A28" s="1"/>
      <c r="B28" s="24"/>
      <c r="C28" s="37" t="str">
        <f>IF(ISNA(VLOOKUP(B28,Marchandises!$A$1:$E$138,3,0)),"",VLOOKUP(B28,Marchandises!$A$1:$E$138,3,0))</f>
        <v/>
      </c>
      <c r="D28" s="37" t="str">
        <f>IF(ISNA(VLOOKUP(B28,Marchandises!$A$1:$E$138,4,0)),"",VLOOKUP(B28,Marchandises!$A$1:$E$138,4,0))</f>
        <v/>
      </c>
      <c r="E28" s="48" t="str">
        <f>IF(ISNA(VLOOKUP(B28,Marchandises!$A$1:$E$138,5,0)),"",VLOOKUP(B28,Marchandises!$A$1:$E$138,5,0))</f>
        <v/>
      </c>
      <c r="F28" s="49"/>
      <c r="G28" s="24"/>
      <c r="H28" s="50" t="str">
        <f t="shared" si="0"/>
        <v/>
      </c>
      <c r="I28" s="51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</row>
    <row r="29" spans="1:21" ht="14.4" customHeight="1" x14ac:dyDescent="0.3">
      <c r="A29" s="1"/>
      <c r="B29" s="24"/>
      <c r="C29" s="37" t="str">
        <f>IF(ISNA(VLOOKUP(B29,Marchandises!$A$1:$E$138,3,0)),"",VLOOKUP(B29,Marchandises!$A$1:$E$138,3,0))</f>
        <v/>
      </c>
      <c r="D29" s="37" t="str">
        <f>IF(ISNA(VLOOKUP(B29,Marchandises!$A$1:$E$138,4,0)),"",VLOOKUP(B29,Marchandises!$A$1:$E$138,4,0))</f>
        <v/>
      </c>
      <c r="E29" s="48" t="str">
        <f>IF(ISNA(VLOOKUP(B29,Marchandises!$A$1:$E$138,5,0)),"",VLOOKUP(B29,Marchandises!$A$1:$E$138,5,0))</f>
        <v/>
      </c>
      <c r="F29" s="49"/>
      <c r="G29" s="24"/>
      <c r="H29" s="50" t="str">
        <f t="shared" si="0"/>
        <v/>
      </c>
      <c r="I29" s="51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</row>
    <row r="30" spans="1:21" ht="14.4" customHeight="1" x14ac:dyDescent="0.3">
      <c r="A30" s="1"/>
      <c r="B30" s="24"/>
      <c r="C30" s="37" t="str">
        <f>IF(ISNA(VLOOKUP(B30,Marchandises!$A$1:$E$138,3,0)),"",VLOOKUP(B30,Marchandises!$A$1:$E$138,3,0))</f>
        <v/>
      </c>
      <c r="D30" s="37" t="str">
        <f>IF(ISNA(VLOOKUP(B30,Marchandises!$A$1:$E$138,4,0)),"",VLOOKUP(B30,Marchandises!$A$1:$E$138,4,0))</f>
        <v/>
      </c>
      <c r="E30" s="48" t="str">
        <f>IF(ISNA(VLOOKUP(B30,Marchandises!$A$1:$E$138,5,0)),"",VLOOKUP(B30,Marchandises!$A$1:$E$138,5,0))</f>
        <v/>
      </c>
      <c r="F30" s="49"/>
      <c r="G30" s="24"/>
      <c r="H30" s="50" t="str">
        <f t="shared" si="0"/>
        <v/>
      </c>
      <c r="I30" s="51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</row>
    <row r="31" spans="1:21" ht="14.4" customHeight="1" x14ac:dyDescent="0.3">
      <c r="A31" s="1"/>
      <c r="B31" s="24"/>
      <c r="C31" s="37" t="str">
        <f>IF(ISNA(VLOOKUP(B31,Marchandises!$A$1:$E$138,3,0)),"",VLOOKUP(B31,Marchandises!$A$1:$E$138,3,0))</f>
        <v/>
      </c>
      <c r="D31" s="37" t="str">
        <f>IF(ISNA(VLOOKUP(B31,Marchandises!$A$1:$E$138,4,0)),"",VLOOKUP(B31,Marchandises!$A$1:$E$138,4,0))</f>
        <v/>
      </c>
      <c r="E31" s="48" t="str">
        <f>IF(ISNA(VLOOKUP(B31,Marchandises!$A$1:$E$138,5,0)),"",VLOOKUP(B31,Marchandises!$A$1:$E$138,5,0))</f>
        <v/>
      </c>
      <c r="F31" s="49"/>
      <c r="G31" s="24"/>
      <c r="H31" s="50" t="str">
        <f t="shared" si="0"/>
        <v/>
      </c>
      <c r="I31" s="51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</row>
    <row r="32" spans="1:21" ht="14.4" customHeight="1" x14ac:dyDescent="0.3">
      <c r="A32" s="1"/>
      <c r="B32" s="24"/>
      <c r="C32" s="37" t="str">
        <f>IF(ISNA(VLOOKUP(B32,Marchandises!$A$1:$E$138,3,0)),"",VLOOKUP(B32,Marchandises!$A$1:$E$138,3,0))</f>
        <v/>
      </c>
      <c r="D32" s="37" t="str">
        <f>IF(ISNA(VLOOKUP(B32,Marchandises!$A$1:$E$138,4,0)),"",VLOOKUP(B32,Marchandises!$A$1:$E$138,4,0))</f>
        <v/>
      </c>
      <c r="E32" s="48" t="str">
        <f>IF(ISNA(VLOOKUP(B32,Marchandises!$A$1:$E$138,5,0)),"",VLOOKUP(B32,Marchandises!$A$1:$E$138,5,0))</f>
        <v/>
      </c>
      <c r="F32" s="49"/>
      <c r="G32" s="24"/>
      <c r="H32" s="50" t="str">
        <f t="shared" si="0"/>
        <v/>
      </c>
      <c r="I32" s="51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</row>
    <row r="33" spans="1:21" ht="14.4" customHeight="1" x14ac:dyDescent="0.3">
      <c r="A33" s="1"/>
      <c r="B33" s="24"/>
      <c r="C33" s="37" t="str">
        <f>IF(ISNA(VLOOKUP(B33,Marchandises!$A$1:$E$138,3,0)),"",VLOOKUP(B33,Marchandises!$A$1:$E$138,3,0))</f>
        <v/>
      </c>
      <c r="D33" s="37" t="str">
        <f>IF(ISNA(VLOOKUP(B33,Marchandises!$A$1:$E$138,4,0)),"",VLOOKUP(B33,Marchandises!$A$1:$E$138,4,0))</f>
        <v/>
      </c>
      <c r="E33" s="48" t="str">
        <f>IF(ISNA(VLOOKUP(B33,Marchandises!$A$1:$E$138,5,0)),"",VLOOKUP(B33,Marchandises!$A$1:$E$138,5,0))</f>
        <v/>
      </c>
      <c r="F33" s="49"/>
      <c r="G33" s="24"/>
      <c r="H33" s="50" t="str">
        <f t="shared" si="0"/>
        <v/>
      </c>
      <c r="I33" s="51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</row>
    <row r="34" spans="1:21" ht="14.4" customHeight="1" x14ac:dyDescent="0.3">
      <c r="A34" s="1"/>
      <c r="B34" s="24"/>
      <c r="C34" s="37" t="str">
        <f>IF(ISNA(VLOOKUP(B34,Marchandises!$A$1:$E$138,3,0)),"",VLOOKUP(B34,Marchandises!$A$1:$E$138,3,0))</f>
        <v/>
      </c>
      <c r="D34" s="37" t="str">
        <f>IF(ISNA(VLOOKUP(B34,Marchandises!$A$1:$E$138,4,0)),"",VLOOKUP(B34,Marchandises!$A$1:$E$138,4,0))</f>
        <v/>
      </c>
      <c r="E34" s="48" t="str">
        <f>IF(ISNA(VLOOKUP(B34,Marchandises!$A$1:$E$138,5,0)),"",VLOOKUP(B34,Marchandises!$A$1:$E$138,5,0))</f>
        <v/>
      </c>
      <c r="F34" s="49"/>
      <c r="G34" s="24"/>
      <c r="H34" s="50" t="str">
        <f t="shared" si="0"/>
        <v/>
      </c>
      <c r="I34" s="51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</row>
    <row r="35" spans="1:21" ht="14.4" customHeight="1" x14ac:dyDescent="0.3">
      <c r="A35" s="1"/>
      <c r="B35" s="24"/>
      <c r="C35" s="37" t="str">
        <f>IF(ISNA(VLOOKUP(B35,Marchandises!$A$1:$E$138,3,0)),"",VLOOKUP(B35,Marchandises!$A$1:$E$138,3,0))</f>
        <v/>
      </c>
      <c r="D35" s="37" t="str">
        <f>IF(ISNA(VLOOKUP(B35,Marchandises!$A$1:$E$138,4,0)),"",VLOOKUP(B35,Marchandises!$A$1:$E$138,4,0))</f>
        <v/>
      </c>
      <c r="E35" s="48" t="str">
        <f>IF(ISNA(VLOOKUP(B35,Marchandises!$A$1:$E$138,5,0)),"",VLOOKUP(B35,Marchandises!$A$1:$E$138,5,0))</f>
        <v/>
      </c>
      <c r="F35" s="49"/>
      <c r="G35" s="24"/>
      <c r="H35" s="50" t="str">
        <f t="shared" si="0"/>
        <v/>
      </c>
      <c r="I35" s="51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</row>
    <row r="36" spans="1:21" ht="14.4" customHeight="1" x14ac:dyDescent="0.3">
      <c r="A36" s="1"/>
      <c r="B36" s="24"/>
      <c r="C36" s="37" t="str">
        <f>IF(ISNA(VLOOKUP(B36,Marchandises!$A$1:$E$138,3,0)),"",VLOOKUP(B36,Marchandises!$A$1:$E$138,3,0))</f>
        <v/>
      </c>
      <c r="D36" s="37" t="str">
        <f>IF(ISNA(VLOOKUP(B36,Marchandises!$A$1:$E$138,4,0)),"",VLOOKUP(B36,Marchandises!$A$1:$E$138,4,0))</f>
        <v/>
      </c>
      <c r="E36" s="48" t="str">
        <f>IF(ISNA(VLOOKUP(B36,Marchandises!$A$1:$E$138,5,0)),"",VLOOKUP(B36,Marchandises!$A$1:$E$138,5,0))</f>
        <v/>
      </c>
      <c r="F36" s="49"/>
      <c r="G36" s="24"/>
      <c r="H36" s="50" t="str">
        <f t="shared" si="0"/>
        <v/>
      </c>
      <c r="I36" s="51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</row>
    <row r="37" spans="1:21" ht="14.4" customHeight="1" x14ac:dyDescent="0.3">
      <c r="A37" s="1"/>
      <c r="B37" s="24"/>
      <c r="C37" s="37" t="str">
        <f>IF(ISNA(VLOOKUP(B37,Marchandises!$A$1:$E$138,3,0)),"",VLOOKUP(B37,Marchandises!$A$1:$E$138,3,0))</f>
        <v/>
      </c>
      <c r="D37" s="37" t="str">
        <f>IF(ISNA(VLOOKUP(B37,Marchandises!$A$1:$E$138,4,0)),"",VLOOKUP(B37,Marchandises!$A$1:$E$138,4,0))</f>
        <v/>
      </c>
      <c r="E37" s="48" t="str">
        <f>IF(ISNA(VLOOKUP(B37,Marchandises!$A$1:$E$138,5,0)),"",VLOOKUP(B37,Marchandises!$A$1:$E$138,5,0))</f>
        <v/>
      </c>
      <c r="F37" s="49"/>
      <c r="G37" s="24"/>
      <c r="H37" s="50" t="str">
        <f t="shared" si="0"/>
        <v/>
      </c>
      <c r="I37" s="51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</row>
    <row r="38" spans="1:21" ht="14.4" customHeight="1" x14ac:dyDescent="0.3">
      <c r="A38" s="1"/>
      <c r="B38" s="24"/>
      <c r="C38" s="37" t="str">
        <f>IF(ISNA(VLOOKUP(B38,Marchandises!$A$1:$E$138,3,0)),"",VLOOKUP(B38,Marchandises!$A$1:$E$138,3,0))</f>
        <v/>
      </c>
      <c r="D38" s="37" t="str">
        <f>IF(ISNA(VLOOKUP(B38,Marchandises!$A$1:$E$138,4,0)),"",VLOOKUP(B38,Marchandises!$A$1:$E$138,4,0))</f>
        <v/>
      </c>
      <c r="E38" s="48" t="str">
        <f>IF(ISNA(VLOOKUP(B38,Marchandises!$A$1:$E$138,5,0)),"",VLOOKUP(B38,Marchandises!$A$1:$E$138,5,0))</f>
        <v/>
      </c>
      <c r="F38" s="49"/>
      <c r="G38" s="24"/>
      <c r="H38" s="50" t="str">
        <f t="shared" si="0"/>
        <v/>
      </c>
      <c r="I38" s="51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</row>
    <row r="39" spans="1:21" ht="14.4" customHeight="1" x14ac:dyDescent="0.3">
      <c r="A39" s="1"/>
      <c r="B39" s="24"/>
      <c r="C39" s="37" t="str">
        <f>IF(ISNA(VLOOKUP(B39,Marchandises!$A$1:$E$138,3,0)),"",VLOOKUP(B39,Marchandises!$A$1:$E$138,3,0))</f>
        <v/>
      </c>
      <c r="D39" s="37" t="str">
        <f>IF(ISNA(VLOOKUP(B39,Marchandises!$A$1:$E$138,4,0)),"",VLOOKUP(B39,Marchandises!$A$1:$E$138,4,0))</f>
        <v/>
      </c>
      <c r="E39" s="48" t="str">
        <f>IF(ISNA(VLOOKUP(B39,Marchandises!$A$1:$E$138,5,0)),"",VLOOKUP(B39,Marchandises!$A$1:$E$138,5,0))</f>
        <v/>
      </c>
      <c r="F39" s="49"/>
      <c r="G39" s="24"/>
      <c r="H39" s="50" t="str">
        <f t="shared" si="0"/>
        <v/>
      </c>
      <c r="I39" s="51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</row>
    <row r="40" spans="1:21" ht="14.4" customHeight="1" x14ac:dyDescent="0.3">
      <c r="A40" s="1"/>
      <c r="B40" s="24"/>
      <c r="C40" s="37" t="str">
        <f>IF(ISNA(VLOOKUP(B40,Marchandises!$A$1:$E$138,3,0)),"",VLOOKUP(B40,Marchandises!$A$1:$E$138,3,0))</f>
        <v/>
      </c>
      <c r="D40" s="37" t="str">
        <f>IF(ISNA(VLOOKUP(B40,Marchandises!$A$1:$E$138,4,0)),"",VLOOKUP(B40,Marchandises!$A$1:$E$138,4,0))</f>
        <v/>
      </c>
      <c r="E40" s="48" t="str">
        <f>IF(ISNA(VLOOKUP(B40,Marchandises!$A$1:$E$138,5,0)),"",VLOOKUP(B40,Marchandises!$A$1:$E$138,5,0))</f>
        <v/>
      </c>
      <c r="F40" s="49"/>
      <c r="G40" s="24"/>
      <c r="H40" s="50" t="str">
        <f t="shared" si="0"/>
        <v/>
      </c>
      <c r="I40" s="51"/>
    </row>
    <row r="41" spans="1:21" ht="14.4" customHeight="1" x14ac:dyDescent="0.3">
      <c r="A41" s="1"/>
      <c r="B41" s="24"/>
      <c r="C41" s="37" t="str">
        <f>IF(ISNA(VLOOKUP(B41,Marchandises!$A$1:$E$138,3,0)),"",VLOOKUP(B41,Marchandises!$A$1:$E$138,3,0))</f>
        <v/>
      </c>
      <c r="D41" s="37" t="str">
        <f>IF(ISNA(VLOOKUP(B41,Marchandises!$A$1:$E$138,4,0)),"",VLOOKUP(B41,Marchandises!$A$1:$E$138,4,0))</f>
        <v/>
      </c>
      <c r="E41" s="48" t="str">
        <f>IF(ISNA(VLOOKUP(B41,Marchandises!$A$1:$E$138,5,0)),"",VLOOKUP(B41,Marchandises!$A$1:$E$138,5,0))</f>
        <v/>
      </c>
      <c r="F41" s="49"/>
      <c r="G41" s="24"/>
      <c r="H41" s="50" t="str">
        <f t="shared" si="0"/>
        <v/>
      </c>
      <c r="I41" s="51"/>
    </row>
    <row r="42" spans="1:21" ht="14.4" customHeight="1" x14ac:dyDescent="0.3">
      <c r="A42" s="1"/>
      <c r="B42" s="24"/>
      <c r="C42" s="37" t="str">
        <f>IF(ISNA(VLOOKUP(B42,Marchandises!$A$1:$E$138,3,0)),"",VLOOKUP(B42,Marchandises!$A$1:$E$138,3,0))</f>
        <v/>
      </c>
      <c r="D42" s="37" t="str">
        <f>IF(ISNA(VLOOKUP(B42,Marchandises!$A$1:$E$138,4,0)),"",VLOOKUP(B42,Marchandises!$A$1:$E$138,4,0))</f>
        <v/>
      </c>
      <c r="E42" s="48" t="str">
        <f>IF(ISNA(VLOOKUP(B42,Marchandises!$A$1:$E$138,5,0)),"",VLOOKUP(B42,Marchandises!$A$1:$E$138,5,0))</f>
        <v/>
      </c>
      <c r="F42" s="49"/>
      <c r="G42" s="24"/>
      <c r="H42" s="50" t="str">
        <f t="shared" si="0"/>
        <v/>
      </c>
      <c r="I42" s="51"/>
    </row>
    <row r="43" spans="1:21" ht="14.4" customHeight="1" x14ac:dyDescent="0.3">
      <c r="A43" s="1"/>
      <c r="B43" s="24"/>
      <c r="C43" s="37" t="str">
        <f>IF(ISNA(VLOOKUP(B43,Marchandises!$A$1:$E$138,3,0)),"",VLOOKUP(B43,Marchandises!$A$1:$E$138,3,0))</f>
        <v/>
      </c>
      <c r="D43" s="37" t="str">
        <f>IF(ISNA(VLOOKUP(B43,Marchandises!$A$1:$E$138,4,0)),"",VLOOKUP(B43,Marchandises!$A$1:$E$138,4,0))</f>
        <v/>
      </c>
      <c r="E43" s="48" t="str">
        <f>IF(ISNA(VLOOKUP(B43,Marchandises!$A$1:$E$138,5,0)),"",VLOOKUP(B43,Marchandises!$A$1:$E$138,5,0))</f>
        <v/>
      </c>
      <c r="F43" s="49"/>
      <c r="G43" s="24"/>
      <c r="H43" s="50" t="str">
        <f t="shared" si="0"/>
        <v/>
      </c>
      <c r="I43" s="51"/>
    </row>
    <row r="44" spans="1:21" x14ac:dyDescent="0.3">
      <c r="A44" s="1"/>
      <c r="B44" s="24"/>
      <c r="C44" s="37" t="str">
        <f>IF(ISNA(VLOOKUP(B44,Marchandises!$A$1:$E$138,3,0)),"",VLOOKUP(B44,Marchandises!$A$1:$E$138,3,0))</f>
        <v/>
      </c>
      <c r="D44" s="37" t="str">
        <f>IF(ISNA(VLOOKUP(B44,Marchandises!$A$1:$E$138,4,0)),"",VLOOKUP(B44,Marchandises!$A$1:$E$138,4,0))</f>
        <v/>
      </c>
      <c r="E44" s="48" t="str">
        <f>IF(ISNA(VLOOKUP(B44,Marchandises!$A$1:$E$138,5,0)),"",VLOOKUP(B44,Marchandises!$A$1:$E$138,5,0))</f>
        <v/>
      </c>
      <c r="F44" s="49"/>
      <c r="G44" s="24"/>
      <c r="H44" s="50" t="str">
        <f t="shared" si="0"/>
        <v/>
      </c>
      <c r="I44" s="51"/>
    </row>
    <row r="45" spans="1:21" x14ac:dyDescent="0.3">
      <c r="A45" s="1"/>
      <c r="B45" s="24"/>
      <c r="C45" s="37" t="str">
        <f>IF(ISNA(VLOOKUP(B45,Marchandises!$A$1:$E$138,3,0)),"",VLOOKUP(B45,Marchandises!$A$1:$E$138,3,0))</f>
        <v/>
      </c>
      <c r="D45" s="37" t="str">
        <f>IF(ISNA(VLOOKUP(B45,Marchandises!$A$1:$E$138,4,0)),"",VLOOKUP(B45,Marchandises!$A$1:$E$138,4,0))</f>
        <v/>
      </c>
      <c r="E45" s="48" t="str">
        <f>IF(ISNA(VLOOKUP(B45,Marchandises!$A$1:$E$138,5,0)),"",VLOOKUP(B45,Marchandises!$A$1:$E$138,5,0))</f>
        <v/>
      </c>
      <c r="F45" s="49"/>
      <c r="G45" s="24"/>
      <c r="H45" s="50" t="str">
        <f t="shared" si="0"/>
        <v/>
      </c>
      <c r="I45" s="51"/>
    </row>
    <row r="46" spans="1:21" x14ac:dyDescent="0.3">
      <c r="A46" s="1"/>
      <c r="B46" s="24"/>
      <c r="C46" s="37" t="str">
        <f>IF(ISNA(VLOOKUP(B46,Marchandises!$A$1:$E$138,3,0)),"",VLOOKUP(B46,Marchandises!$A$1:$E$138,3,0))</f>
        <v/>
      </c>
      <c r="D46" s="37" t="str">
        <f>IF(ISNA(VLOOKUP(B46,Marchandises!$A$1:$E$138,4,0)),"",VLOOKUP(B46,Marchandises!$A$1:$E$138,4,0))</f>
        <v/>
      </c>
      <c r="E46" s="48" t="str">
        <f>IF(ISNA(VLOOKUP(B46,Marchandises!$A$1:$E$138,5,0)),"",VLOOKUP(B46,Marchandises!$A$1:$E$138,5,0))</f>
        <v/>
      </c>
      <c r="F46" s="49"/>
      <c r="G46" s="24"/>
      <c r="H46" s="50" t="str">
        <f t="shared" si="0"/>
        <v/>
      </c>
      <c r="I46" s="51"/>
    </row>
    <row r="47" spans="1:21" x14ac:dyDescent="0.3">
      <c r="A47" s="1"/>
      <c r="B47" s="24"/>
      <c r="C47" s="37" t="str">
        <f>IF(ISNA(VLOOKUP(B47,Marchandises!$A$1:$E$138,3,0)),"",VLOOKUP(B47,Marchandises!$A$1:$E$138,3,0))</f>
        <v/>
      </c>
      <c r="D47" s="37" t="str">
        <f>IF(ISNA(VLOOKUP(B47,Marchandises!$A$1:$E$138,4,0)),"",VLOOKUP(B47,Marchandises!$A$1:$E$138,4,0))</f>
        <v/>
      </c>
      <c r="E47" s="48" t="str">
        <f>IF(ISNA(VLOOKUP(B47,Marchandises!$A$1:$E$138,5,0)),"",VLOOKUP(B47,Marchandises!$A$1:$E$138,5,0))</f>
        <v/>
      </c>
      <c r="F47" s="49"/>
      <c r="G47" s="24"/>
      <c r="H47" s="50" t="str">
        <f t="shared" si="0"/>
        <v/>
      </c>
      <c r="I47" s="51"/>
    </row>
    <row r="48" spans="1:21" x14ac:dyDescent="0.3">
      <c r="A48" s="1"/>
      <c r="B48" s="24"/>
      <c r="C48" s="37" t="str">
        <f>IF(ISNA(VLOOKUP(B48,Marchandises!$A$1:$E$138,3,0)),"",VLOOKUP(B48,Marchandises!$A$1:$E$138,3,0))</f>
        <v/>
      </c>
      <c r="D48" s="37" t="str">
        <f>IF(ISNA(VLOOKUP(B48,Marchandises!$A$1:$E$138,4,0)),"",VLOOKUP(B48,Marchandises!$A$1:$E$138,4,0))</f>
        <v/>
      </c>
      <c r="E48" s="48" t="str">
        <f>IF(ISNA(VLOOKUP(B48,Marchandises!$A$1:$E$138,5,0)),"",VLOOKUP(B48,Marchandises!$A$1:$E$138,5,0))</f>
        <v/>
      </c>
      <c r="F48" s="49"/>
      <c r="G48" s="24"/>
      <c r="H48" s="50" t="str">
        <f t="shared" si="0"/>
        <v/>
      </c>
      <c r="I48" s="51"/>
    </row>
    <row r="49" spans="1:9" ht="5.25" customHeight="1" thickBot="1" x14ac:dyDescent="0.35">
      <c r="A49" s="7"/>
      <c r="B49" s="9"/>
      <c r="C49" s="9"/>
      <c r="D49" s="9"/>
      <c r="E49" s="9"/>
      <c r="F49" s="9"/>
      <c r="G49" s="9"/>
      <c r="H49" s="41"/>
      <c r="I49" s="42"/>
    </row>
    <row r="50" spans="1:9" ht="21.75" customHeight="1" x14ac:dyDescent="0.3">
      <c r="A50" s="6" t="s">
        <v>21</v>
      </c>
      <c r="B50" s="85" t="s">
        <v>22</v>
      </c>
      <c r="C50" s="86"/>
      <c r="D50" s="86"/>
      <c r="E50" s="86"/>
      <c r="F50" s="86"/>
      <c r="G50" s="86"/>
      <c r="H50" s="89">
        <f>SUM(H10:I49)</f>
        <v>78.040000000000006</v>
      </c>
      <c r="I50" s="90"/>
    </row>
    <row r="51" spans="1:9" ht="21" customHeight="1" thickBot="1" x14ac:dyDescent="0.35">
      <c r="A51" s="6" t="s">
        <v>19</v>
      </c>
      <c r="B51" s="12" t="s">
        <v>20</v>
      </c>
      <c r="C51" s="13"/>
      <c r="D51" s="13"/>
      <c r="E51" s="13"/>
      <c r="F51" s="13"/>
      <c r="G51" s="13"/>
      <c r="H51" s="91"/>
      <c r="I51" s="92"/>
    </row>
    <row r="52" spans="1:9" ht="5.25" customHeight="1" x14ac:dyDescent="0.3">
      <c r="A52" s="7"/>
      <c r="B52" s="9"/>
      <c r="C52" s="9"/>
      <c r="D52" s="9"/>
      <c r="E52" s="9"/>
      <c r="F52" s="9"/>
      <c r="G52" s="9"/>
      <c r="H52" s="13"/>
      <c r="I52" s="14"/>
    </row>
    <row r="53" spans="1:9" x14ac:dyDescent="0.3">
      <c r="A53" s="83" t="s">
        <v>14</v>
      </c>
      <c r="B53" s="84"/>
      <c r="C53" s="6" t="s">
        <v>16</v>
      </c>
      <c r="D53" s="7"/>
      <c r="E53" s="83"/>
      <c r="F53" s="84"/>
      <c r="G53" s="83" t="s">
        <v>15</v>
      </c>
      <c r="H53" s="88"/>
      <c r="I53" s="84"/>
    </row>
    <row r="54" spans="1:9" ht="15" customHeight="1" x14ac:dyDescent="0.3">
      <c r="A54" s="85"/>
      <c r="B54" s="87"/>
      <c r="C54" s="45"/>
      <c r="D54" s="8"/>
      <c r="E54" s="83"/>
      <c r="F54" s="84"/>
      <c r="G54" s="85"/>
      <c r="H54" s="86"/>
      <c r="I54" s="87"/>
    </row>
    <row r="55" spans="1:9" ht="6" customHeight="1" x14ac:dyDescent="0.3"/>
    <row r="56" spans="1:9" x14ac:dyDescent="0.3">
      <c r="A56" s="6" t="s">
        <v>17</v>
      </c>
      <c r="B56" s="85" t="s">
        <v>18</v>
      </c>
      <c r="C56" s="86"/>
      <c r="D56" s="86"/>
      <c r="E56" s="86"/>
      <c r="F56" s="86"/>
      <c r="G56" s="86"/>
      <c r="H56" s="86"/>
      <c r="I56" s="87"/>
    </row>
    <row r="57" spans="1:9" x14ac:dyDescent="0.3">
      <c r="A57" s="83" t="s">
        <v>14</v>
      </c>
      <c r="B57" s="84"/>
      <c r="C57" s="6" t="s">
        <v>16</v>
      </c>
      <c r="D57" s="7"/>
      <c r="E57" s="83"/>
      <c r="F57" s="84"/>
      <c r="G57" s="83" t="s">
        <v>15</v>
      </c>
      <c r="H57" s="88"/>
      <c r="I57" s="84"/>
    </row>
    <row r="58" spans="1:9" x14ac:dyDescent="0.3">
      <c r="A58" s="85"/>
      <c r="B58" s="87"/>
      <c r="C58" s="45"/>
      <c r="D58" s="8"/>
      <c r="E58" s="83"/>
      <c r="F58" s="84"/>
      <c r="G58" s="85"/>
      <c r="H58" s="86"/>
      <c r="I58" s="87"/>
    </row>
  </sheetData>
  <mergeCells count="109">
    <mergeCell ref="E57:F57"/>
    <mergeCell ref="E58:F58"/>
    <mergeCell ref="A53:B53"/>
    <mergeCell ref="E53:F53"/>
    <mergeCell ref="B50:G50"/>
    <mergeCell ref="G58:I58"/>
    <mergeCell ref="G57:I57"/>
    <mergeCell ref="B56:I56"/>
    <mergeCell ref="A57:B57"/>
    <mergeCell ref="A58:B58"/>
    <mergeCell ref="G53:I53"/>
    <mergeCell ref="A54:B54"/>
    <mergeCell ref="E54:F54"/>
    <mergeCell ref="G54:I54"/>
    <mergeCell ref="H50:I51"/>
    <mergeCell ref="A1:B1"/>
    <mergeCell ref="A2:B2"/>
    <mergeCell ref="A3:B3"/>
    <mergeCell ref="F1:I1"/>
    <mergeCell ref="F2:I3"/>
    <mergeCell ref="B7:G7"/>
    <mergeCell ref="E8:F8"/>
    <mergeCell ref="E9:F9"/>
    <mergeCell ref="G8:G9"/>
    <mergeCell ref="C8:C9"/>
    <mergeCell ref="H8:I9"/>
    <mergeCell ref="C2:E2"/>
    <mergeCell ref="A8:A9"/>
    <mergeCell ref="D3:E3"/>
    <mergeCell ref="C4:E4"/>
    <mergeCell ref="H12:I12"/>
    <mergeCell ref="H13:I13"/>
    <mergeCell ref="H14:I14"/>
    <mergeCell ref="H7:I7"/>
    <mergeCell ref="E20:F20"/>
    <mergeCell ref="E21:F21"/>
    <mergeCell ref="E22:F22"/>
    <mergeCell ref="E23:F23"/>
    <mergeCell ref="E24:F24"/>
    <mergeCell ref="E15:F15"/>
    <mergeCell ref="E16:F16"/>
    <mergeCell ref="E17:F17"/>
    <mergeCell ref="E18:F18"/>
    <mergeCell ref="E19:F19"/>
    <mergeCell ref="E10:F10"/>
    <mergeCell ref="E11:F11"/>
    <mergeCell ref="E12:F12"/>
    <mergeCell ref="E13:F13"/>
    <mergeCell ref="E14:F14"/>
    <mergeCell ref="H10:I10"/>
    <mergeCell ref="H11:I11"/>
    <mergeCell ref="E38:F38"/>
    <mergeCell ref="E39:F39"/>
    <mergeCell ref="E30:F30"/>
    <mergeCell ref="E31:F31"/>
    <mergeCell ref="E32:F32"/>
    <mergeCell ref="E33:F33"/>
    <mergeCell ref="E34:F34"/>
    <mergeCell ref="E25:F25"/>
    <mergeCell ref="E26:F26"/>
    <mergeCell ref="E27:F27"/>
    <mergeCell ref="E28:F28"/>
    <mergeCell ref="E29:F29"/>
    <mergeCell ref="H42:I42"/>
    <mergeCell ref="H43:I43"/>
    <mergeCell ref="H44:I44"/>
    <mergeCell ref="H45:I45"/>
    <mergeCell ref="H46:I46"/>
    <mergeCell ref="H37:I37"/>
    <mergeCell ref="H38:I38"/>
    <mergeCell ref="H39:I39"/>
    <mergeCell ref="H40:I40"/>
    <mergeCell ref="H41:I41"/>
    <mergeCell ref="H15:I15"/>
    <mergeCell ref="H16:I16"/>
    <mergeCell ref="H17:I17"/>
    <mergeCell ref="H18:I18"/>
    <mergeCell ref="H22:I22"/>
    <mergeCell ref="H23:I23"/>
    <mergeCell ref="H28:I28"/>
    <mergeCell ref="H29:I29"/>
    <mergeCell ref="H30:I30"/>
    <mergeCell ref="H19:I19"/>
    <mergeCell ref="H20:I20"/>
    <mergeCell ref="H21:I21"/>
    <mergeCell ref="E45:F45"/>
    <mergeCell ref="E46:F46"/>
    <mergeCell ref="E47:F47"/>
    <mergeCell ref="E48:F48"/>
    <mergeCell ref="H47:I47"/>
    <mergeCell ref="H48:I48"/>
    <mergeCell ref="E43:F43"/>
    <mergeCell ref="E44:F44"/>
    <mergeCell ref="H24:I24"/>
    <mergeCell ref="H25:I25"/>
    <mergeCell ref="H26:I26"/>
    <mergeCell ref="E40:F40"/>
    <mergeCell ref="E41:F41"/>
    <mergeCell ref="E42:F42"/>
    <mergeCell ref="E35:F35"/>
    <mergeCell ref="E36:F36"/>
    <mergeCell ref="E37:F37"/>
    <mergeCell ref="H32:I32"/>
    <mergeCell ref="H33:I33"/>
    <mergeCell ref="H34:I34"/>
    <mergeCell ref="H35:I35"/>
    <mergeCell ref="H36:I36"/>
    <mergeCell ref="H27:I27"/>
    <mergeCell ref="H31:I31"/>
  </mergeCells>
  <conditionalFormatting sqref="B10:B48">
    <cfRule type="containsBlanks" dxfId="5" priority="17">
      <formula>LEN(TRIM(B10))=0</formula>
    </cfRule>
  </conditionalFormatting>
  <conditionalFormatting sqref="G10:G48">
    <cfRule type="containsBlanks" dxfId="4" priority="16">
      <formula>LEN(TRIM(G10))=0</formula>
    </cfRule>
  </conditionalFormatting>
  <conditionalFormatting sqref="D3:E3">
    <cfRule type="containsBlanks" dxfId="3" priority="4">
      <formula>LEN(TRIM(D3))=0</formula>
    </cfRule>
  </conditionalFormatting>
  <conditionalFormatting sqref="C54">
    <cfRule type="containsBlanks" dxfId="2" priority="3">
      <formula>LEN(TRIM(C54))=0</formula>
    </cfRule>
  </conditionalFormatting>
  <conditionalFormatting sqref="C58">
    <cfRule type="containsBlanks" dxfId="1" priority="2">
      <formula>LEN(TRIM(C58))=0</formula>
    </cfRule>
  </conditionalFormatting>
  <conditionalFormatting sqref="C5">
    <cfRule type="containsBlanks" dxfId="0" priority="1">
      <formula>LEN(TRIM(C5))=0</formula>
    </cfRule>
  </conditionalFormatting>
  <pageMargins left="0.59055118110236227" right="0" top="0" bottom="0" header="0" footer="0"/>
  <pageSetup paperSize="9" scale="9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F138"/>
  <sheetViews>
    <sheetView workbookViewId="0">
      <selection activeCell="P128" sqref="P128"/>
    </sheetView>
  </sheetViews>
  <sheetFormatPr baseColWidth="10" defaultColWidth="8.88671875" defaultRowHeight="14.4" x14ac:dyDescent="0.3"/>
  <cols>
    <col min="1" max="1" width="5.109375" customWidth="1"/>
    <col min="3" max="3" width="30.44140625" bestFit="1" customWidth="1"/>
    <col min="5" max="5" width="10.6640625" customWidth="1"/>
  </cols>
  <sheetData>
    <row r="1" spans="1:6" ht="15.6" x14ac:dyDescent="0.3">
      <c r="A1" s="16">
        <v>1</v>
      </c>
      <c r="B1" s="17" t="s">
        <v>24</v>
      </c>
      <c r="C1" s="27" t="s">
        <v>27</v>
      </c>
      <c r="D1" s="25" t="s">
        <v>132</v>
      </c>
      <c r="E1" s="26">
        <v>6.2</v>
      </c>
      <c r="F1" s="15"/>
    </row>
    <row r="2" spans="1:6" ht="15.6" x14ac:dyDescent="0.3">
      <c r="A2" s="16">
        <v>2</v>
      </c>
      <c r="B2" s="17" t="s">
        <v>24</v>
      </c>
      <c r="C2" s="27" t="s">
        <v>28</v>
      </c>
      <c r="D2" s="25" t="s">
        <v>132</v>
      </c>
      <c r="E2" s="26">
        <v>6</v>
      </c>
      <c r="F2" s="15"/>
    </row>
    <row r="3" spans="1:6" ht="15.6" x14ac:dyDescent="0.3">
      <c r="A3" s="16">
        <v>3</v>
      </c>
      <c r="B3" s="17" t="s">
        <v>24</v>
      </c>
      <c r="C3" s="27" t="s">
        <v>29</v>
      </c>
      <c r="D3" s="25" t="s">
        <v>130</v>
      </c>
      <c r="E3" s="26">
        <v>0.5</v>
      </c>
      <c r="F3" s="15"/>
    </row>
    <row r="4" spans="1:6" ht="15.6" x14ac:dyDescent="0.3">
      <c r="A4" s="16">
        <v>4</v>
      </c>
      <c r="B4" s="17" t="s">
        <v>24</v>
      </c>
      <c r="C4" s="27" t="s">
        <v>30</v>
      </c>
      <c r="D4" s="25" t="s">
        <v>130</v>
      </c>
      <c r="E4" s="26">
        <v>0.5</v>
      </c>
      <c r="F4" s="15"/>
    </row>
    <row r="5" spans="1:6" ht="15.6" x14ac:dyDescent="0.3">
      <c r="A5" s="16">
        <v>5</v>
      </c>
      <c r="B5" s="17" t="s">
        <v>24</v>
      </c>
      <c r="C5" s="27" t="s">
        <v>31</v>
      </c>
      <c r="D5" s="25" t="s">
        <v>130</v>
      </c>
      <c r="E5" s="26">
        <v>0.6</v>
      </c>
      <c r="F5" s="15"/>
    </row>
    <row r="6" spans="1:6" ht="15.6" x14ac:dyDescent="0.3">
      <c r="A6" s="16">
        <v>6</v>
      </c>
      <c r="B6" s="17" t="s">
        <v>24</v>
      </c>
      <c r="C6" s="27" t="s">
        <v>65</v>
      </c>
      <c r="D6" s="25" t="s">
        <v>130</v>
      </c>
      <c r="E6" s="26">
        <v>0.3</v>
      </c>
      <c r="F6" s="15"/>
    </row>
    <row r="7" spans="1:6" ht="15.6" x14ac:dyDescent="0.3">
      <c r="A7" s="16">
        <v>7</v>
      </c>
      <c r="B7" s="17" t="s">
        <v>24</v>
      </c>
      <c r="C7" s="27" t="s">
        <v>32</v>
      </c>
      <c r="D7" s="25" t="s">
        <v>133</v>
      </c>
      <c r="E7" s="26">
        <v>0.25</v>
      </c>
      <c r="F7" s="15"/>
    </row>
    <row r="8" spans="1:6" ht="15.6" x14ac:dyDescent="0.3">
      <c r="A8" s="16">
        <v>8</v>
      </c>
      <c r="B8" s="17" t="s">
        <v>24</v>
      </c>
      <c r="C8" s="27" t="s">
        <v>33</v>
      </c>
      <c r="D8" s="25" t="s">
        <v>133</v>
      </c>
      <c r="E8" s="26">
        <v>0.25</v>
      </c>
      <c r="F8" s="15"/>
    </row>
    <row r="9" spans="1:6" ht="15.6" x14ac:dyDescent="0.3">
      <c r="A9" s="16">
        <v>9</v>
      </c>
      <c r="B9" s="17" t="s">
        <v>24</v>
      </c>
      <c r="C9" s="27" t="s">
        <v>34</v>
      </c>
      <c r="D9" s="25" t="s">
        <v>130</v>
      </c>
      <c r="E9" s="26">
        <v>0.25</v>
      </c>
      <c r="F9" s="15"/>
    </row>
    <row r="10" spans="1:6" ht="15.6" x14ac:dyDescent="0.3">
      <c r="A10" s="16">
        <v>10</v>
      </c>
      <c r="B10" s="17" t="s">
        <v>24</v>
      </c>
      <c r="C10" s="27" t="s">
        <v>35</v>
      </c>
      <c r="D10" s="25" t="s">
        <v>130</v>
      </c>
      <c r="E10" s="26">
        <v>0.25</v>
      </c>
      <c r="F10" s="15"/>
    </row>
    <row r="11" spans="1:6" ht="15.6" x14ac:dyDescent="0.3">
      <c r="A11" s="16">
        <v>11</v>
      </c>
      <c r="B11" s="17" t="s">
        <v>24</v>
      </c>
      <c r="C11" s="27" t="s">
        <v>36</v>
      </c>
      <c r="D11" s="25" t="s">
        <v>133</v>
      </c>
      <c r="E11" s="26">
        <v>0.25</v>
      </c>
      <c r="F11" s="15"/>
    </row>
    <row r="12" spans="1:6" ht="15.6" x14ac:dyDescent="0.3">
      <c r="A12" s="16">
        <v>12</v>
      </c>
      <c r="B12" s="17" t="s">
        <v>24</v>
      </c>
      <c r="C12" s="27" t="s">
        <v>37</v>
      </c>
      <c r="D12" s="25" t="s">
        <v>133</v>
      </c>
      <c r="E12" s="26">
        <v>0.25</v>
      </c>
      <c r="F12" s="15"/>
    </row>
    <row r="13" spans="1:6" ht="15.6" x14ac:dyDescent="0.3">
      <c r="A13" s="16">
        <v>13</v>
      </c>
      <c r="B13" s="17" t="s">
        <v>24</v>
      </c>
      <c r="C13" s="27" t="s">
        <v>38</v>
      </c>
      <c r="D13" s="25" t="s">
        <v>130</v>
      </c>
      <c r="E13" s="26">
        <v>0.5</v>
      </c>
      <c r="F13" s="15"/>
    </row>
    <row r="14" spans="1:6" ht="15.6" x14ac:dyDescent="0.3">
      <c r="A14" s="16">
        <v>14</v>
      </c>
      <c r="B14" s="17" t="s">
        <v>24</v>
      </c>
      <c r="C14" s="27" t="s">
        <v>39</v>
      </c>
      <c r="D14" s="25" t="s">
        <v>130</v>
      </c>
      <c r="E14" s="26">
        <v>0.5</v>
      </c>
      <c r="F14" s="15"/>
    </row>
    <row r="15" spans="1:6" ht="15.6" x14ac:dyDescent="0.3">
      <c r="A15" s="16">
        <v>15</v>
      </c>
      <c r="B15" s="17" t="s">
        <v>24</v>
      </c>
      <c r="C15" s="27" t="s">
        <v>40</v>
      </c>
      <c r="D15" s="25" t="s">
        <v>130</v>
      </c>
      <c r="E15" s="26">
        <v>0.7</v>
      </c>
      <c r="F15" s="15"/>
    </row>
    <row r="16" spans="1:6" ht="15.6" x14ac:dyDescent="0.3">
      <c r="A16" s="16">
        <v>16</v>
      </c>
      <c r="B16" s="17" t="s">
        <v>24</v>
      </c>
      <c r="C16" s="27" t="s">
        <v>41</v>
      </c>
      <c r="D16" s="25" t="s">
        <v>130</v>
      </c>
      <c r="E16" s="26">
        <v>0.7</v>
      </c>
      <c r="F16" s="15"/>
    </row>
    <row r="17" spans="1:6" ht="15.6" x14ac:dyDescent="0.3">
      <c r="A17" s="16">
        <v>17</v>
      </c>
      <c r="B17" s="17" t="s">
        <v>24</v>
      </c>
      <c r="C17" s="27" t="s">
        <v>42</v>
      </c>
      <c r="D17" s="25" t="s">
        <v>130</v>
      </c>
      <c r="E17" s="26">
        <v>0.7</v>
      </c>
      <c r="F17" s="15"/>
    </row>
    <row r="18" spans="1:6" ht="15.6" x14ac:dyDescent="0.3">
      <c r="A18" s="16">
        <v>18</v>
      </c>
      <c r="B18" s="17" t="s">
        <v>24</v>
      </c>
      <c r="C18" s="27" t="s">
        <v>43</v>
      </c>
      <c r="D18" s="25" t="s">
        <v>130</v>
      </c>
      <c r="E18" s="26">
        <v>0.35</v>
      </c>
      <c r="F18" s="15"/>
    </row>
    <row r="19" spans="1:6" ht="15.6" x14ac:dyDescent="0.3">
      <c r="A19" s="16">
        <v>19</v>
      </c>
      <c r="B19" s="17" t="s">
        <v>24</v>
      </c>
      <c r="C19" s="27" t="s">
        <v>44</v>
      </c>
      <c r="D19" s="25" t="s">
        <v>130</v>
      </c>
      <c r="E19" s="26">
        <v>0.35</v>
      </c>
      <c r="F19" s="15"/>
    </row>
    <row r="20" spans="1:6" ht="15.6" x14ac:dyDescent="0.3">
      <c r="A20" s="16">
        <v>20</v>
      </c>
      <c r="B20" s="17" t="s">
        <v>24</v>
      </c>
      <c r="C20" s="27" t="s">
        <v>45</v>
      </c>
      <c r="D20" s="25" t="s">
        <v>130</v>
      </c>
      <c r="E20" s="26">
        <v>0.6</v>
      </c>
      <c r="F20" s="15"/>
    </row>
    <row r="21" spans="1:6" ht="15.6" x14ac:dyDescent="0.3">
      <c r="A21" s="16">
        <v>21</v>
      </c>
      <c r="B21" s="17" t="s">
        <v>24</v>
      </c>
      <c r="C21" s="27" t="s">
        <v>67</v>
      </c>
      <c r="D21" s="25" t="s">
        <v>130</v>
      </c>
      <c r="E21" s="26">
        <v>0.6</v>
      </c>
      <c r="F21" s="15"/>
    </row>
    <row r="22" spans="1:6" ht="15.6" x14ac:dyDescent="0.3">
      <c r="A22" s="16">
        <v>22</v>
      </c>
      <c r="B22" s="17" t="s">
        <v>24</v>
      </c>
      <c r="C22" s="27" t="s">
        <v>46</v>
      </c>
      <c r="D22" s="25" t="s">
        <v>130</v>
      </c>
      <c r="E22" s="26">
        <v>0.6</v>
      </c>
      <c r="F22" s="15"/>
    </row>
    <row r="23" spans="1:6" ht="15.6" x14ac:dyDescent="0.3">
      <c r="A23" s="16">
        <v>23</v>
      </c>
      <c r="B23" s="17" t="s">
        <v>24</v>
      </c>
      <c r="C23" s="27" t="s">
        <v>47</v>
      </c>
      <c r="D23" s="25" t="s">
        <v>130</v>
      </c>
      <c r="E23" s="26">
        <v>0.6</v>
      </c>
      <c r="F23" s="15"/>
    </row>
    <row r="24" spans="1:6" ht="15.6" x14ac:dyDescent="0.3">
      <c r="A24" s="16">
        <v>24</v>
      </c>
      <c r="B24" s="17" t="s">
        <v>24</v>
      </c>
      <c r="C24" s="27" t="s">
        <v>48</v>
      </c>
      <c r="D24" s="25" t="s">
        <v>130</v>
      </c>
      <c r="E24" s="26">
        <v>0.6</v>
      </c>
      <c r="F24" s="15"/>
    </row>
    <row r="25" spans="1:6" ht="15.6" x14ac:dyDescent="0.3">
      <c r="A25" s="16">
        <v>25</v>
      </c>
      <c r="B25" s="17" t="s">
        <v>24</v>
      </c>
      <c r="C25" s="27" t="s">
        <v>49</v>
      </c>
      <c r="D25" s="25" t="s">
        <v>130</v>
      </c>
      <c r="E25" s="26">
        <v>0.6</v>
      </c>
      <c r="F25" s="15"/>
    </row>
    <row r="26" spans="1:6" ht="15.6" x14ac:dyDescent="0.3">
      <c r="A26" s="16">
        <v>26</v>
      </c>
      <c r="B26" s="17" t="s">
        <v>24</v>
      </c>
      <c r="C26" s="27" t="s">
        <v>50</v>
      </c>
      <c r="D26" s="25" t="s">
        <v>130</v>
      </c>
      <c r="E26" s="26">
        <v>0.6</v>
      </c>
      <c r="F26" s="15"/>
    </row>
    <row r="27" spans="1:6" ht="15.6" x14ac:dyDescent="0.3">
      <c r="A27" s="16">
        <v>27</v>
      </c>
      <c r="B27" s="17" t="s">
        <v>24</v>
      </c>
      <c r="C27" s="27" t="s">
        <v>51</v>
      </c>
      <c r="D27" s="25" t="s">
        <v>130</v>
      </c>
      <c r="E27" s="26">
        <v>0.6</v>
      </c>
      <c r="F27" s="15"/>
    </row>
    <row r="28" spans="1:6" ht="15.6" x14ac:dyDescent="0.3">
      <c r="A28" s="16">
        <v>28</v>
      </c>
      <c r="B28" s="17" t="s">
        <v>24</v>
      </c>
      <c r="C28" s="27" t="s">
        <v>68</v>
      </c>
      <c r="D28" s="25" t="s">
        <v>130</v>
      </c>
      <c r="E28" s="26">
        <v>0.6</v>
      </c>
      <c r="F28" s="15"/>
    </row>
    <row r="29" spans="1:6" ht="15.6" x14ac:dyDescent="0.3">
      <c r="A29" s="16">
        <v>29</v>
      </c>
      <c r="B29" s="17" t="s">
        <v>24</v>
      </c>
      <c r="C29" s="27" t="s">
        <v>52</v>
      </c>
      <c r="D29" s="25" t="s">
        <v>130</v>
      </c>
      <c r="E29" s="26">
        <v>0.6</v>
      </c>
      <c r="F29" s="15"/>
    </row>
    <row r="30" spans="1:6" ht="15.6" x14ac:dyDescent="0.3">
      <c r="A30" s="16">
        <v>30</v>
      </c>
      <c r="B30" s="17" t="s">
        <v>24</v>
      </c>
      <c r="C30" s="27" t="s">
        <v>53</v>
      </c>
      <c r="D30" s="25" t="s">
        <v>130</v>
      </c>
      <c r="E30" s="26">
        <v>0.6</v>
      </c>
      <c r="F30" s="15"/>
    </row>
    <row r="31" spans="1:6" ht="15.6" x14ac:dyDescent="0.3">
      <c r="A31" s="16">
        <v>31</v>
      </c>
      <c r="B31" s="17" t="s">
        <v>24</v>
      </c>
      <c r="C31" s="27" t="s">
        <v>54</v>
      </c>
      <c r="D31" s="25" t="s">
        <v>130</v>
      </c>
      <c r="E31" s="26">
        <v>0.6</v>
      </c>
      <c r="F31" s="15"/>
    </row>
    <row r="32" spans="1:6" ht="15.6" x14ac:dyDescent="0.3">
      <c r="A32" s="16">
        <v>32</v>
      </c>
      <c r="B32" s="17" t="s">
        <v>24</v>
      </c>
      <c r="C32" s="27" t="s">
        <v>55</v>
      </c>
      <c r="D32" s="25" t="s">
        <v>130</v>
      </c>
      <c r="E32" s="26">
        <v>0.6</v>
      </c>
      <c r="F32" s="15"/>
    </row>
    <row r="33" spans="1:6" ht="15.6" x14ac:dyDescent="0.3">
      <c r="A33" s="16">
        <v>33</v>
      </c>
      <c r="B33" s="17" t="s">
        <v>24</v>
      </c>
      <c r="C33" s="27" t="s">
        <v>56</v>
      </c>
      <c r="D33" s="25" t="s">
        <v>130</v>
      </c>
      <c r="E33" s="26">
        <v>0.5</v>
      </c>
      <c r="F33" s="15"/>
    </row>
    <row r="34" spans="1:6" ht="15.6" x14ac:dyDescent="0.3">
      <c r="A34" s="16">
        <v>34</v>
      </c>
      <c r="B34" s="17" t="s">
        <v>24</v>
      </c>
      <c r="C34" s="27" t="s">
        <v>57</v>
      </c>
      <c r="D34" s="25" t="s">
        <v>130</v>
      </c>
      <c r="E34" s="26">
        <v>0.5</v>
      </c>
      <c r="F34" s="15"/>
    </row>
    <row r="35" spans="1:6" ht="15.6" x14ac:dyDescent="0.3">
      <c r="A35" s="16">
        <v>35</v>
      </c>
      <c r="B35" s="17" t="s">
        <v>24</v>
      </c>
      <c r="C35" s="27" t="s">
        <v>58</v>
      </c>
      <c r="D35" s="25" t="s">
        <v>130</v>
      </c>
      <c r="E35" s="26">
        <v>0.25</v>
      </c>
      <c r="F35" s="15"/>
    </row>
    <row r="36" spans="1:6" ht="15.6" x14ac:dyDescent="0.3">
      <c r="A36" s="16">
        <v>36</v>
      </c>
      <c r="B36" s="17" t="s">
        <v>24</v>
      </c>
      <c r="C36" s="27" t="s">
        <v>59</v>
      </c>
      <c r="D36" s="25" t="s">
        <v>130</v>
      </c>
      <c r="E36" s="26">
        <v>0.25</v>
      </c>
      <c r="F36" s="15"/>
    </row>
    <row r="37" spans="1:6" ht="15.6" x14ac:dyDescent="0.3">
      <c r="A37" s="16">
        <v>37</v>
      </c>
      <c r="B37" s="17" t="s">
        <v>24</v>
      </c>
      <c r="C37" s="27" t="s">
        <v>66</v>
      </c>
      <c r="D37" s="25" t="s">
        <v>130</v>
      </c>
      <c r="E37" s="26">
        <v>1.5</v>
      </c>
      <c r="F37" s="15"/>
    </row>
    <row r="38" spans="1:6" ht="15.6" x14ac:dyDescent="0.3">
      <c r="A38" s="16">
        <v>38</v>
      </c>
      <c r="B38" s="17" t="s">
        <v>24</v>
      </c>
      <c r="C38" s="27" t="s">
        <v>60</v>
      </c>
      <c r="D38" s="25" t="s">
        <v>130</v>
      </c>
      <c r="E38" s="26">
        <v>0.25</v>
      </c>
      <c r="F38" s="15"/>
    </row>
    <row r="39" spans="1:6" ht="15.6" x14ac:dyDescent="0.3">
      <c r="A39" s="16">
        <v>39</v>
      </c>
      <c r="B39" s="17" t="s">
        <v>24</v>
      </c>
      <c r="C39" s="27" t="s">
        <v>61</v>
      </c>
      <c r="D39" s="25" t="s">
        <v>130</v>
      </c>
      <c r="E39" s="26">
        <v>0.25</v>
      </c>
      <c r="F39" s="15"/>
    </row>
    <row r="40" spans="1:6" ht="15.6" x14ac:dyDescent="0.3">
      <c r="A40" s="16">
        <v>40</v>
      </c>
      <c r="B40" s="17" t="s">
        <v>24</v>
      </c>
      <c r="C40" s="27" t="s">
        <v>62</v>
      </c>
      <c r="D40" s="25" t="s">
        <v>130</v>
      </c>
      <c r="E40" s="26">
        <v>0.25</v>
      </c>
      <c r="F40" s="15"/>
    </row>
    <row r="41" spans="1:6" ht="15.6" x14ac:dyDescent="0.3">
      <c r="A41" s="16">
        <v>41</v>
      </c>
      <c r="B41" s="17" t="s">
        <v>24</v>
      </c>
      <c r="C41" s="27" t="s">
        <v>63</v>
      </c>
      <c r="D41" s="25" t="s">
        <v>130</v>
      </c>
      <c r="E41" s="26"/>
      <c r="F41" s="15"/>
    </row>
    <row r="42" spans="1:6" ht="15.6" x14ac:dyDescent="0.3">
      <c r="A42" s="16">
        <v>42</v>
      </c>
      <c r="B42" s="17" t="s">
        <v>24</v>
      </c>
      <c r="C42" s="27" t="s">
        <v>64</v>
      </c>
      <c r="D42" s="25" t="s">
        <v>130</v>
      </c>
      <c r="E42" s="26">
        <v>0.6</v>
      </c>
      <c r="F42" s="15"/>
    </row>
    <row r="43" spans="1:6" ht="15.6" x14ac:dyDescent="0.3">
      <c r="A43" s="18">
        <v>43</v>
      </c>
      <c r="B43" s="19" t="s">
        <v>23</v>
      </c>
      <c r="C43" s="28" t="s">
        <v>89</v>
      </c>
      <c r="D43" s="28" t="s">
        <v>130</v>
      </c>
      <c r="E43" s="29">
        <v>0.7</v>
      </c>
      <c r="F43" s="15"/>
    </row>
    <row r="44" spans="1:6" ht="15.6" x14ac:dyDescent="0.3">
      <c r="A44" s="18">
        <v>44</v>
      </c>
      <c r="B44" s="19" t="s">
        <v>23</v>
      </c>
      <c r="C44" s="28" t="s">
        <v>90</v>
      </c>
      <c r="D44" s="28" t="s">
        <v>130</v>
      </c>
      <c r="E44" s="29">
        <v>0.7</v>
      </c>
      <c r="F44" s="15"/>
    </row>
    <row r="45" spans="1:6" ht="15.6" x14ac:dyDescent="0.3">
      <c r="A45" s="18">
        <v>45</v>
      </c>
      <c r="B45" s="19" t="s">
        <v>23</v>
      </c>
      <c r="C45" s="28" t="s">
        <v>91</v>
      </c>
      <c r="D45" s="28" t="s">
        <v>130</v>
      </c>
      <c r="E45" s="29">
        <v>0.75</v>
      </c>
      <c r="F45" s="15"/>
    </row>
    <row r="46" spans="1:6" ht="15.6" x14ac:dyDescent="0.3">
      <c r="A46" s="18">
        <v>46</v>
      </c>
      <c r="B46" s="19" t="s">
        <v>23</v>
      </c>
      <c r="C46" s="28" t="s">
        <v>69</v>
      </c>
      <c r="D46" s="28" t="s">
        <v>130</v>
      </c>
      <c r="E46" s="29">
        <v>0.7</v>
      </c>
      <c r="F46" s="15"/>
    </row>
    <row r="47" spans="1:6" ht="15.6" x14ac:dyDescent="0.3">
      <c r="A47" s="18">
        <v>47</v>
      </c>
      <c r="B47" s="19" t="s">
        <v>23</v>
      </c>
      <c r="C47" s="28" t="s">
        <v>121</v>
      </c>
      <c r="D47" s="28" t="s">
        <v>130</v>
      </c>
      <c r="E47" s="29">
        <v>0.7</v>
      </c>
      <c r="F47" s="15"/>
    </row>
    <row r="48" spans="1:6" ht="15.6" x14ac:dyDescent="0.3">
      <c r="A48" s="18">
        <v>48</v>
      </c>
      <c r="B48" s="19" t="s">
        <v>23</v>
      </c>
      <c r="C48" s="28" t="s">
        <v>70</v>
      </c>
      <c r="D48" s="28" t="s">
        <v>130</v>
      </c>
      <c r="E48" s="29">
        <v>0.7</v>
      </c>
      <c r="F48" s="15"/>
    </row>
    <row r="49" spans="1:6" ht="15.6" x14ac:dyDescent="0.3">
      <c r="A49" s="18">
        <v>49</v>
      </c>
      <c r="B49" s="19" t="s">
        <v>23</v>
      </c>
      <c r="C49" s="28" t="s">
        <v>71</v>
      </c>
      <c r="D49" s="28" t="s">
        <v>130</v>
      </c>
      <c r="E49" s="29">
        <v>0.5</v>
      </c>
      <c r="F49" s="15"/>
    </row>
    <row r="50" spans="1:6" ht="15.6" x14ac:dyDescent="0.3">
      <c r="A50" s="18">
        <v>50</v>
      </c>
      <c r="B50" s="19" t="s">
        <v>23</v>
      </c>
      <c r="C50" s="28" t="s">
        <v>72</v>
      </c>
      <c r="D50" s="28" t="s">
        <v>130</v>
      </c>
      <c r="E50" s="29">
        <v>0.5</v>
      </c>
      <c r="F50" s="15"/>
    </row>
    <row r="51" spans="1:6" ht="15.6" x14ac:dyDescent="0.3">
      <c r="A51" s="18">
        <v>51</v>
      </c>
      <c r="B51" s="19" t="s">
        <v>23</v>
      </c>
      <c r="C51" s="28" t="s">
        <v>73</v>
      </c>
      <c r="D51" s="28" t="s">
        <v>130</v>
      </c>
      <c r="E51" s="29">
        <v>0.5</v>
      </c>
      <c r="F51" s="15"/>
    </row>
    <row r="52" spans="1:6" ht="15.6" x14ac:dyDescent="0.3">
      <c r="A52" s="18">
        <v>52</v>
      </c>
      <c r="B52" s="19" t="s">
        <v>23</v>
      </c>
      <c r="C52" s="28" t="s">
        <v>74</v>
      </c>
      <c r="D52" s="28" t="s">
        <v>130</v>
      </c>
      <c r="E52" s="29">
        <v>0.7</v>
      </c>
      <c r="F52" s="15"/>
    </row>
    <row r="53" spans="1:6" ht="15.6" x14ac:dyDescent="0.3">
      <c r="A53" s="18">
        <v>53</v>
      </c>
      <c r="B53" s="19" t="s">
        <v>23</v>
      </c>
      <c r="C53" s="28" t="s">
        <v>75</v>
      </c>
      <c r="D53" s="28" t="s">
        <v>130</v>
      </c>
      <c r="E53" s="29">
        <v>0.7</v>
      </c>
      <c r="F53" s="15"/>
    </row>
    <row r="54" spans="1:6" ht="15.6" x14ac:dyDescent="0.3">
      <c r="A54" s="18">
        <v>54</v>
      </c>
      <c r="B54" s="19" t="s">
        <v>23</v>
      </c>
      <c r="C54" s="30" t="s">
        <v>76</v>
      </c>
      <c r="D54" s="28" t="s">
        <v>130</v>
      </c>
      <c r="E54" s="29">
        <v>0.7</v>
      </c>
      <c r="F54" s="15"/>
    </row>
    <row r="55" spans="1:6" ht="15.6" x14ac:dyDescent="0.3">
      <c r="A55" s="18">
        <v>55</v>
      </c>
      <c r="B55" s="19" t="s">
        <v>23</v>
      </c>
      <c r="C55" s="28" t="s">
        <v>77</v>
      </c>
      <c r="D55" s="28" t="s">
        <v>130</v>
      </c>
      <c r="E55" s="29">
        <v>1.4</v>
      </c>
      <c r="F55" s="15"/>
    </row>
    <row r="56" spans="1:6" ht="15.6" x14ac:dyDescent="0.3">
      <c r="A56" s="18">
        <v>56</v>
      </c>
      <c r="B56" s="19" t="s">
        <v>23</v>
      </c>
      <c r="C56" s="28" t="s">
        <v>78</v>
      </c>
      <c r="D56" s="28" t="s">
        <v>130</v>
      </c>
      <c r="E56" s="29">
        <v>0.5</v>
      </c>
      <c r="F56" s="15"/>
    </row>
    <row r="57" spans="1:6" ht="15.6" x14ac:dyDescent="0.3">
      <c r="A57" s="18">
        <v>57</v>
      </c>
      <c r="B57" s="19" t="s">
        <v>23</v>
      </c>
      <c r="C57" s="28" t="s">
        <v>79</v>
      </c>
      <c r="D57" s="28" t="s">
        <v>130</v>
      </c>
      <c r="E57" s="29">
        <v>0.7</v>
      </c>
      <c r="F57" s="15"/>
    </row>
    <row r="58" spans="1:6" ht="15.6" x14ac:dyDescent="0.3">
      <c r="A58" s="18">
        <v>58</v>
      </c>
      <c r="B58" s="19" t="s">
        <v>23</v>
      </c>
      <c r="C58" s="28" t="s">
        <v>80</v>
      </c>
      <c r="D58" s="28" t="s">
        <v>130</v>
      </c>
      <c r="E58" s="29">
        <v>0.7</v>
      </c>
      <c r="F58" s="15"/>
    </row>
    <row r="59" spans="1:6" ht="15.6" x14ac:dyDescent="0.3">
      <c r="A59" s="18">
        <v>59</v>
      </c>
      <c r="B59" s="19" t="s">
        <v>23</v>
      </c>
      <c r="C59" s="28" t="s">
        <v>81</v>
      </c>
      <c r="D59" s="28" t="s">
        <v>130</v>
      </c>
      <c r="E59" s="29">
        <v>0.5</v>
      </c>
      <c r="F59" s="15"/>
    </row>
    <row r="60" spans="1:6" ht="15.6" x14ac:dyDescent="0.3">
      <c r="A60" s="18">
        <v>60</v>
      </c>
      <c r="B60" s="19" t="s">
        <v>23</v>
      </c>
      <c r="C60" s="28" t="s">
        <v>82</v>
      </c>
      <c r="D60" s="28" t="s">
        <v>130</v>
      </c>
      <c r="E60" s="29">
        <v>0.3</v>
      </c>
      <c r="F60" s="15"/>
    </row>
    <row r="61" spans="1:6" ht="15.6" x14ac:dyDescent="0.3">
      <c r="A61" s="18">
        <v>61</v>
      </c>
      <c r="B61" s="19" t="s">
        <v>23</v>
      </c>
      <c r="C61" s="28" t="s">
        <v>83</v>
      </c>
      <c r="D61" s="28" t="s">
        <v>130</v>
      </c>
      <c r="E61" s="29">
        <v>0.3</v>
      </c>
      <c r="F61" s="15"/>
    </row>
    <row r="62" spans="1:6" ht="15.6" x14ac:dyDescent="0.3">
      <c r="A62" s="18">
        <v>62</v>
      </c>
      <c r="B62" s="19" t="s">
        <v>23</v>
      </c>
      <c r="C62" s="28" t="s">
        <v>84</v>
      </c>
      <c r="D62" s="28" t="s">
        <v>130</v>
      </c>
      <c r="E62" s="29">
        <v>1.2</v>
      </c>
      <c r="F62" s="15"/>
    </row>
    <row r="63" spans="1:6" ht="15.6" x14ac:dyDescent="0.3">
      <c r="A63" s="18">
        <v>63</v>
      </c>
      <c r="B63" s="19" t="s">
        <v>23</v>
      </c>
      <c r="C63" s="28" t="s">
        <v>85</v>
      </c>
      <c r="D63" s="28" t="s">
        <v>130</v>
      </c>
      <c r="E63" s="29">
        <v>1</v>
      </c>
      <c r="F63" s="15"/>
    </row>
    <row r="64" spans="1:6" ht="15.6" x14ac:dyDescent="0.3">
      <c r="A64" s="18">
        <v>64</v>
      </c>
      <c r="B64" s="19" t="s">
        <v>23</v>
      </c>
      <c r="C64" s="28" t="s">
        <v>86</v>
      </c>
      <c r="D64" s="28" t="s">
        <v>130</v>
      </c>
      <c r="E64" s="29">
        <v>1</v>
      </c>
      <c r="F64" s="15"/>
    </row>
    <row r="65" spans="1:6" ht="15.6" x14ac:dyDescent="0.3">
      <c r="A65" s="18">
        <v>65</v>
      </c>
      <c r="B65" s="19" t="s">
        <v>23</v>
      </c>
      <c r="C65" s="28" t="s">
        <v>87</v>
      </c>
      <c r="D65" s="28" t="s">
        <v>130</v>
      </c>
      <c r="E65" s="29">
        <v>0.9</v>
      </c>
      <c r="F65" s="15"/>
    </row>
    <row r="66" spans="1:6" ht="15.6" x14ac:dyDescent="0.3">
      <c r="A66" s="18">
        <v>66</v>
      </c>
      <c r="B66" s="19" t="s">
        <v>23</v>
      </c>
      <c r="C66" s="28" t="s">
        <v>88</v>
      </c>
      <c r="D66" s="28" t="s">
        <v>130</v>
      </c>
      <c r="E66" s="29">
        <v>1</v>
      </c>
      <c r="F66" s="15"/>
    </row>
    <row r="67" spans="1:6" ht="15.6" x14ac:dyDescent="0.3">
      <c r="A67" s="18">
        <v>67</v>
      </c>
      <c r="B67" s="19" t="s">
        <v>23</v>
      </c>
      <c r="C67" s="28" t="s">
        <v>92</v>
      </c>
      <c r="D67" s="28" t="s">
        <v>130</v>
      </c>
      <c r="E67" s="29">
        <v>0.75</v>
      </c>
      <c r="F67" s="15"/>
    </row>
    <row r="68" spans="1:6" ht="15.6" x14ac:dyDescent="0.3">
      <c r="A68" s="18">
        <v>68</v>
      </c>
      <c r="B68" s="19" t="s">
        <v>23</v>
      </c>
      <c r="C68" s="28" t="s">
        <v>93</v>
      </c>
      <c r="D68" s="28" t="s">
        <v>130</v>
      </c>
      <c r="E68" s="29">
        <v>0.6</v>
      </c>
      <c r="F68" s="15"/>
    </row>
    <row r="69" spans="1:6" ht="15.6" x14ac:dyDescent="0.3">
      <c r="A69" s="18">
        <v>69</v>
      </c>
      <c r="B69" s="19" t="s">
        <v>23</v>
      </c>
      <c r="C69" s="28" t="s">
        <v>94</v>
      </c>
      <c r="D69" s="28" t="s">
        <v>130</v>
      </c>
      <c r="E69" s="29">
        <v>0.6</v>
      </c>
      <c r="F69" s="15"/>
    </row>
    <row r="70" spans="1:6" ht="15.6" x14ac:dyDescent="0.3">
      <c r="A70" s="18">
        <v>70</v>
      </c>
      <c r="B70" s="19" t="s">
        <v>23</v>
      </c>
      <c r="C70" s="28" t="s">
        <v>95</v>
      </c>
      <c r="D70" s="28" t="s">
        <v>130</v>
      </c>
      <c r="E70" s="29">
        <v>1.2</v>
      </c>
      <c r="F70" s="15"/>
    </row>
    <row r="71" spans="1:6" ht="15.6" x14ac:dyDescent="0.3">
      <c r="A71" s="18">
        <v>71</v>
      </c>
      <c r="B71" s="19" t="s">
        <v>23</v>
      </c>
      <c r="C71" s="28" t="s">
        <v>96</v>
      </c>
      <c r="D71" s="28" t="s">
        <v>130</v>
      </c>
      <c r="E71" s="29">
        <v>1.2</v>
      </c>
      <c r="F71" s="15"/>
    </row>
    <row r="72" spans="1:6" ht="15.6" x14ac:dyDescent="0.3">
      <c r="A72" s="18">
        <v>72</v>
      </c>
      <c r="B72" s="19" t="s">
        <v>23</v>
      </c>
      <c r="C72" s="28" t="s">
        <v>97</v>
      </c>
      <c r="D72" s="28" t="s">
        <v>130</v>
      </c>
      <c r="E72" s="29">
        <v>1.3</v>
      </c>
      <c r="F72" s="15"/>
    </row>
    <row r="73" spans="1:6" ht="15.6" x14ac:dyDescent="0.3">
      <c r="A73" s="18">
        <v>73</v>
      </c>
      <c r="B73" s="19" t="s">
        <v>23</v>
      </c>
      <c r="C73" s="28" t="s">
        <v>98</v>
      </c>
      <c r="D73" s="28" t="s">
        <v>130</v>
      </c>
      <c r="E73" s="29">
        <v>0.5</v>
      </c>
      <c r="F73" s="15"/>
    </row>
    <row r="74" spans="1:6" ht="15.6" x14ac:dyDescent="0.3">
      <c r="A74" s="18">
        <v>74</v>
      </c>
      <c r="B74" s="19" t="s">
        <v>23</v>
      </c>
      <c r="C74" s="28" t="s">
        <v>99</v>
      </c>
      <c r="D74" s="28" t="s">
        <v>130</v>
      </c>
      <c r="E74" s="29">
        <v>0.7</v>
      </c>
      <c r="F74" s="15"/>
    </row>
    <row r="75" spans="1:6" ht="15.6" x14ac:dyDescent="0.3">
      <c r="A75" s="18">
        <v>75</v>
      </c>
      <c r="B75" s="19" t="s">
        <v>23</v>
      </c>
      <c r="C75" s="28" t="s">
        <v>100</v>
      </c>
      <c r="D75" s="28" t="s">
        <v>130</v>
      </c>
      <c r="E75" s="29">
        <v>0.7</v>
      </c>
      <c r="F75" s="15"/>
    </row>
    <row r="76" spans="1:6" ht="15.6" x14ac:dyDescent="0.3">
      <c r="A76" s="18">
        <v>76</v>
      </c>
      <c r="B76" s="19" t="s">
        <v>23</v>
      </c>
      <c r="C76" s="28" t="s">
        <v>101</v>
      </c>
      <c r="D76" s="28" t="s">
        <v>130</v>
      </c>
      <c r="E76" s="29">
        <v>0.7</v>
      </c>
      <c r="F76" s="15"/>
    </row>
    <row r="77" spans="1:6" ht="15.6" x14ac:dyDescent="0.3">
      <c r="A77" s="18">
        <v>77</v>
      </c>
      <c r="B77" s="19" t="s">
        <v>23</v>
      </c>
      <c r="C77" s="28" t="s">
        <v>106</v>
      </c>
      <c r="D77" s="28" t="s">
        <v>130</v>
      </c>
      <c r="E77" s="29">
        <v>1.5</v>
      </c>
      <c r="F77" s="15"/>
    </row>
    <row r="78" spans="1:6" ht="15.6" x14ac:dyDescent="0.3">
      <c r="A78" s="18">
        <v>78</v>
      </c>
      <c r="B78" s="19" t="s">
        <v>23</v>
      </c>
      <c r="C78" s="28" t="s">
        <v>107</v>
      </c>
      <c r="D78" s="28" t="s">
        <v>130</v>
      </c>
      <c r="E78" s="29">
        <v>1.2</v>
      </c>
      <c r="F78" s="15"/>
    </row>
    <row r="79" spans="1:6" ht="15.6" x14ac:dyDescent="0.3">
      <c r="A79" s="18">
        <v>79</v>
      </c>
      <c r="B79" s="19" t="s">
        <v>23</v>
      </c>
      <c r="C79" s="28" t="s">
        <v>108</v>
      </c>
      <c r="D79" s="28" t="s">
        <v>130</v>
      </c>
      <c r="E79" s="29">
        <v>1.2</v>
      </c>
      <c r="F79" s="15"/>
    </row>
    <row r="80" spans="1:6" ht="15.6" x14ac:dyDescent="0.3">
      <c r="A80" s="18">
        <v>80</v>
      </c>
      <c r="B80" s="19" t="s">
        <v>23</v>
      </c>
      <c r="C80" s="28" t="s">
        <v>102</v>
      </c>
      <c r="D80" s="28" t="s">
        <v>130</v>
      </c>
      <c r="E80" s="29">
        <v>0.6</v>
      </c>
      <c r="F80" s="15"/>
    </row>
    <row r="81" spans="1:6" ht="15.6" x14ac:dyDescent="0.3">
      <c r="A81" s="18">
        <v>81</v>
      </c>
      <c r="B81" s="19" t="s">
        <v>23</v>
      </c>
      <c r="C81" s="28" t="s">
        <v>103</v>
      </c>
      <c r="D81" s="28" t="s">
        <v>130</v>
      </c>
      <c r="E81" s="29">
        <v>0.8</v>
      </c>
      <c r="F81" s="15"/>
    </row>
    <row r="82" spans="1:6" ht="15.6" x14ac:dyDescent="0.3">
      <c r="A82" s="18">
        <v>82</v>
      </c>
      <c r="B82" s="19" t="s">
        <v>23</v>
      </c>
      <c r="C82" s="28" t="s">
        <v>104</v>
      </c>
      <c r="D82" s="28" t="s">
        <v>130</v>
      </c>
      <c r="E82" s="29">
        <v>0.8</v>
      </c>
      <c r="F82" s="15"/>
    </row>
    <row r="83" spans="1:6" ht="15.6" x14ac:dyDescent="0.3">
      <c r="A83" s="18">
        <v>83</v>
      </c>
      <c r="B83" s="19" t="s">
        <v>23</v>
      </c>
      <c r="C83" s="28" t="s">
        <v>105</v>
      </c>
      <c r="D83" s="28" t="s">
        <v>130</v>
      </c>
      <c r="E83" s="29">
        <v>0.6</v>
      </c>
      <c r="F83" s="15"/>
    </row>
    <row r="84" spans="1:6" ht="15.6" x14ac:dyDescent="0.3">
      <c r="A84" s="18">
        <v>84</v>
      </c>
      <c r="B84" s="19" t="s">
        <v>23</v>
      </c>
      <c r="C84" s="28" t="s">
        <v>109</v>
      </c>
      <c r="D84" s="28" t="s">
        <v>130</v>
      </c>
      <c r="E84" s="29">
        <v>1.5</v>
      </c>
      <c r="F84" s="15"/>
    </row>
    <row r="85" spans="1:6" ht="15.6" x14ac:dyDescent="0.3">
      <c r="A85" s="18">
        <v>85</v>
      </c>
      <c r="B85" s="19" t="s">
        <v>23</v>
      </c>
      <c r="C85" s="28" t="s">
        <v>122</v>
      </c>
      <c r="D85" s="28" t="s">
        <v>130</v>
      </c>
      <c r="E85" s="29">
        <v>1.1000000000000001</v>
      </c>
      <c r="F85" s="15"/>
    </row>
    <row r="86" spans="1:6" ht="15.6" x14ac:dyDescent="0.3">
      <c r="A86" s="18">
        <v>86</v>
      </c>
      <c r="B86" s="19" t="s">
        <v>23</v>
      </c>
      <c r="C86" s="28" t="s">
        <v>123</v>
      </c>
      <c r="D86" s="28" t="s">
        <v>130</v>
      </c>
      <c r="E86" s="29">
        <v>2.5</v>
      </c>
      <c r="F86" s="15"/>
    </row>
    <row r="87" spans="1:6" ht="15.6" x14ac:dyDescent="0.3">
      <c r="A87" s="18">
        <v>87</v>
      </c>
      <c r="B87" s="19" t="s">
        <v>23</v>
      </c>
      <c r="C87" s="28" t="s">
        <v>124</v>
      </c>
      <c r="D87" s="28" t="s">
        <v>130</v>
      </c>
      <c r="E87" s="29">
        <v>0.4</v>
      </c>
      <c r="F87" s="15"/>
    </row>
    <row r="88" spans="1:6" ht="15.6" x14ac:dyDescent="0.3">
      <c r="A88" s="18">
        <v>88</v>
      </c>
      <c r="B88" s="19" t="s">
        <v>23</v>
      </c>
      <c r="C88" s="28" t="s">
        <v>125</v>
      </c>
      <c r="D88" s="28" t="s">
        <v>130</v>
      </c>
      <c r="E88" s="29">
        <v>1</v>
      </c>
      <c r="F88" s="15"/>
    </row>
    <row r="89" spans="1:6" ht="15.6" x14ac:dyDescent="0.3">
      <c r="A89" s="18">
        <v>89</v>
      </c>
      <c r="B89" s="19" t="s">
        <v>23</v>
      </c>
      <c r="C89" s="28" t="s">
        <v>126</v>
      </c>
      <c r="D89" s="28" t="s">
        <v>130</v>
      </c>
      <c r="E89" s="29">
        <v>2.5</v>
      </c>
      <c r="F89" s="15"/>
    </row>
    <row r="90" spans="1:6" ht="15.6" x14ac:dyDescent="0.3">
      <c r="A90" s="18">
        <v>90</v>
      </c>
      <c r="B90" s="19" t="s">
        <v>23</v>
      </c>
      <c r="C90" s="28" t="s">
        <v>127</v>
      </c>
      <c r="D90" s="28" t="s">
        <v>130</v>
      </c>
      <c r="E90" s="29">
        <v>2.7</v>
      </c>
      <c r="F90" s="15"/>
    </row>
    <row r="91" spans="1:6" ht="15.6" x14ac:dyDescent="0.3">
      <c r="A91" s="18">
        <v>91</v>
      </c>
      <c r="B91" s="19" t="s">
        <v>23</v>
      </c>
      <c r="C91" s="28" t="s">
        <v>128</v>
      </c>
      <c r="D91" s="28" t="s">
        <v>130</v>
      </c>
      <c r="E91" s="29">
        <v>1.5</v>
      </c>
      <c r="F91" s="15"/>
    </row>
    <row r="92" spans="1:6" ht="15.6" x14ac:dyDescent="0.3">
      <c r="A92" s="18">
        <v>92</v>
      </c>
      <c r="B92" s="19" t="s">
        <v>23</v>
      </c>
      <c r="C92" s="28" t="s">
        <v>129</v>
      </c>
      <c r="D92" s="28" t="s">
        <v>130</v>
      </c>
      <c r="E92" s="29">
        <v>1.2</v>
      </c>
      <c r="F92" s="15"/>
    </row>
    <row r="93" spans="1:6" ht="15.6" x14ac:dyDescent="0.3">
      <c r="A93" s="20">
        <v>93</v>
      </c>
      <c r="B93" s="21" t="s">
        <v>25</v>
      </c>
      <c r="C93" s="31" t="s">
        <v>110</v>
      </c>
      <c r="D93" s="31" t="s">
        <v>130</v>
      </c>
      <c r="E93" s="32">
        <v>4.5</v>
      </c>
      <c r="F93" s="15"/>
    </row>
    <row r="94" spans="1:6" ht="15.6" x14ac:dyDescent="0.3">
      <c r="A94" s="20">
        <v>94</v>
      </c>
      <c r="B94" s="21" t="s">
        <v>25</v>
      </c>
      <c r="C94" s="31" t="s">
        <v>111</v>
      </c>
      <c r="D94" s="31" t="s">
        <v>130</v>
      </c>
      <c r="E94" s="32">
        <v>5</v>
      </c>
      <c r="F94" s="15"/>
    </row>
    <row r="95" spans="1:6" ht="15.6" x14ac:dyDescent="0.3">
      <c r="A95" s="20">
        <v>95</v>
      </c>
      <c r="B95" s="21" t="s">
        <v>25</v>
      </c>
      <c r="C95" s="31" t="s">
        <v>112</v>
      </c>
      <c r="D95" s="31" t="s">
        <v>130</v>
      </c>
      <c r="E95" s="32">
        <v>6</v>
      </c>
      <c r="F95" s="15"/>
    </row>
    <row r="96" spans="1:6" ht="15.6" x14ac:dyDescent="0.3">
      <c r="A96" s="20">
        <v>96</v>
      </c>
      <c r="B96" s="21" t="s">
        <v>25</v>
      </c>
      <c r="C96" s="31" t="s">
        <v>113</v>
      </c>
      <c r="D96" s="31" t="s">
        <v>130</v>
      </c>
      <c r="E96" s="32">
        <v>30</v>
      </c>
      <c r="F96" s="15"/>
    </row>
    <row r="97" spans="1:6" ht="15.6" x14ac:dyDescent="0.3">
      <c r="A97" s="20">
        <v>97</v>
      </c>
      <c r="B97" s="21" t="s">
        <v>25</v>
      </c>
      <c r="C97" s="33" t="s">
        <v>114</v>
      </c>
      <c r="D97" s="31" t="s">
        <v>130</v>
      </c>
      <c r="E97" s="32">
        <v>120</v>
      </c>
      <c r="F97" s="15"/>
    </row>
    <row r="98" spans="1:6" ht="15.6" x14ac:dyDescent="0.3">
      <c r="A98" s="22">
        <v>98</v>
      </c>
      <c r="B98" s="23" t="s">
        <v>26</v>
      </c>
      <c r="C98" s="34" t="s">
        <v>115</v>
      </c>
      <c r="D98" s="34" t="s">
        <v>130</v>
      </c>
      <c r="E98" s="35">
        <v>11.18</v>
      </c>
      <c r="F98" s="15"/>
    </row>
    <row r="99" spans="1:6" ht="15.6" x14ac:dyDescent="0.3">
      <c r="A99" s="22">
        <v>99</v>
      </c>
      <c r="B99" s="23" t="s">
        <v>26</v>
      </c>
      <c r="C99" s="34" t="s">
        <v>116</v>
      </c>
      <c r="D99" s="34" t="s">
        <v>130</v>
      </c>
      <c r="E99" s="35">
        <v>1.82</v>
      </c>
      <c r="F99" s="15"/>
    </row>
    <row r="100" spans="1:6" ht="15.6" x14ac:dyDescent="0.3">
      <c r="A100" s="22">
        <v>100</v>
      </c>
      <c r="B100" s="23" t="s">
        <v>26</v>
      </c>
      <c r="C100" s="34" t="s">
        <v>117</v>
      </c>
      <c r="D100" s="34" t="s">
        <v>130</v>
      </c>
      <c r="E100" s="35">
        <v>0.88</v>
      </c>
      <c r="F100" s="15"/>
    </row>
    <row r="101" spans="1:6" ht="15.6" x14ac:dyDescent="0.3">
      <c r="A101" s="22">
        <v>101</v>
      </c>
      <c r="B101" s="23" t="s">
        <v>26</v>
      </c>
      <c r="C101" s="34" t="s">
        <v>118</v>
      </c>
      <c r="D101" s="34" t="s">
        <v>130</v>
      </c>
      <c r="E101" s="35">
        <v>0.5</v>
      </c>
      <c r="F101" s="15"/>
    </row>
    <row r="102" spans="1:6" ht="15.6" x14ac:dyDescent="0.3">
      <c r="A102" s="22">
        <v>102</v>
      </c>
      <c r="B102" s="23" t="s">
        <v>26</v>
      </c>
      <c r="C102" s="34" t="s">
        <v>119</v>
      </c>
      <c r="D102" s="34" t="s">
        <v>130</v>
      </c>
      <c r="E102" s="35">
        <v>0.89</v>
      </c>
      <c r="F102" s="15"/>
    </row>
    <row r="103" spans="1:6" ht="15.6" x14ac:dyDescent="0.3">
      <c r="A103" s="22">
        <v>103</v>
      </c>
      <c r="B103" s="23" t="s">
        <v>26</v>
      </c>
      <c r="C103" s="34" t="s">
        <v>135</v>
      </c>
      <c r="D103" s="34" t="s">
        <v>130</v>
      </c>
      <c r="E103" s="35">
        <v>7.47</v>
      </c>
      <c r="F103" s="15"/>
    </row>
    <row r="104" spans="1:6" ht="15.6" x14ac:dyDescent="0.3">
      <c r="A104" s="22">
        <v>104</v>
      </c>
      <c r="B104" s="23" t="s">
        <v>26</v>
      </c>
      <c r="C104" s="34" t="s">
        <v>136</v>
      </c>
      <c r="D104" s="34" t="s">
        <v>130</v>
      </c>
      <c r="E104" s="35">
        <v>8.73</v>
      </c>
      <c r="F104" s="15"/>
    </row>
    <row r="105" spans="1:6" ht="15.6" x14ac:dyDescent="0.3">
      <c r="A105" s="22">
        <v>105</v>
      </c>
      <c r="B105" s="23" t="s">
        <v>26</v>
      </c>
      <c r="C105" s="34" t="s">
        <v>137</v>
      </c>
      <c r="D105" s="34" t="s">
        <v>130</v>
      </c>
      <c r="E105" s="35">
        <v>32.06</v>
      </c>
      <c r="F105" s="15"/>
    </row>
    <row r="106" spans="1:6" ht="15.6" x14ac:dyDescent="0.3">
      <c r="A106" s="22">
        <v>106</v>
      </c>
      <c r="B106" s="23" t="s">
        <v>26</v>
      </c>
      <c r="C106" s="34" t="s">
        <v>138</v>
      </c>
      <c r="D106" s="34" t="s">
        <v>130</v>
      </c>
      <c r="E106" s="35">
        <v>1.36</v>
      </c>
      <c r="F106" s="15"/>
    </row>
    <row r="107" spans="1:6" ht="15.6" x14ac:dyDescent="0.3">
      <c r="A107" s="22">
        <v>107</v>
      </c>
      <c r="B107" s="23" t="s">
        <v>26</v>
      </c>
      <c r="C107" s="34" t="s">
        <v>139</v>
      </c>
      <c r="D107" s="34" t="s">
        <v>130</v>
      </c>
      <c r="E107" s="35">
        <v>0.53</v>
      </c>
      <c r="F107" s="15"/>
    </row>
    <row r="108" spans="1:6" ht="15.6" x14ac:dyDescent="0.3">
      <c r="A108" s="22">
        <v>108</v>
      </c>
      <c r="B108" s="23" t="s">
        <v>26</v>
      </c>
      <c r="C108" s="34" t="s">
        <v>140</v>
      </c>
      <c r="D108" s="34" t="s">
        <v>130</v>
      </c>
      <c r="E108" s="35">
        <v>0.48</v>
      </c>
      <c r="F108" s="15"/>
    </row>
    <row r="109" spans="1:6" ht="15.6" x14ac:dyDescent="0.3">
      <c r="A109" s="22">
        <v>109</v>
      </c>
      <c r="B109" s="23" t="s">
        <v>26</v>
      </c>
      <c r="C109" s="34" t="s">
        <v>142</v>
      </c>
      <c r="D109" s="34" t="s">
        <v>130</v>
      </c>
      <c r="E109" s="35">
        <v>0.95</v>
      </c>
      <c r="F109" s="15"/>
    </row>
    <row r="110" spans="1:6" ht="15.6" x14ac:dyDescent="0.3">
      <c r="A110" s="22">
        <v>110</v>
      </c>
      <c r="B110" s="23" t="s">
        <v>26</v>
      </c>
      <c r="C110" s="34" t="s">
        <v>141</v>
      </c>
      <c r="D110" s="34" t="s">
        <v>130</v>
      </c>
      <c r="E110" s="35">
        <v>1.1100000000000001</v>
      </c>
      <c r="F110" s="15"/>
    </row>
    <row r="111" spans="1:6" ht="15.6" x14ac:dyDescent="0.3">
      <c r="A111" s="22">
        <v>111</v>
      </c>
      <c r="B111" s="23" t="s">
        <v>26</v>
      </c>
      <c r="C111" s="34" t="s">
        <v>143</v>
      </c>
      <c r="D111" s="34" t="s">
        <v>130</v>
      </c>
      <c r="E111" s="35">
        <v>1.37</v>
      </c>
      <c r="F111" s="15"/>
    </row>
    <row r="112" spans="1:6" ht="15.6" x14ac:dyDescent="0.3">
      <c r="A112" s="22">
        <v>112</v>
      </c>
      <c r="B112" s="23" t="s">
        <v>26</v>
      </c>
      <c r="C112" s="34" t="s">
        <v>144</v>
      </c>
      <c r="D112" s="34" t="s">
        <v>130</v>
      </c>
      <c r="E112" s="35">
        <v>0.38</v>
      </c>
      <c r="F112" s="15"/>
    </row>
    <row r="113" spans="1:6" ht="15.6" x14ac:dyDescent="0.3">
      <c r="A113" s="22">
        <v>113</v>
      </c>
      <c r="B113" s="23" t="s">
        <v>26</v>
      </c>
      <c r="C113" s="34" t="s">
        <v>145</v>
      </c>
      <c r="D113" s="34" t="s">
        <v>130</v>
      </c>
      <c r="E113" s="35">
        <v>1.1299999999999999</v>
      </c>
      <c r="F113" s="15"/>
    </row>
    <row r="114" spans="1:6" ht="15.6" x14ac:dyDescent="0.3">
      <c r="A114" s="22">
        <v>114</v>
      </c>
      <c r="B114" s="23" t="s">
        <v>26</v>
      </c>
      <c r="C114" s="34" t="s">
        <v>120</v>
      </c>
      <c r="D114" s="34" t="s">
        <v>130</v>
      </c>
      <c r="E114" s="35">
        <v>0.57999999999999996</v>
      </c>
      <c r="F114" s="15"/>
    </row>
    <row r="115" spans="1:6" ht="15.6" x14ac:dyDescent="0.3">
      <c r="A115" s="22">
        <v>115</v>
      </c>
      <c r="B115" s="23" t="s">
        <v>26</v>
      </c>
      <c r="C115" s="34" t="s">
        <v>146</v>
      </c>
      <c r="D115" s="34" t="s">
        <v>130</v>
      </c>
      <c r="E115" s="35">
        <v>39.81</v>
      </c>
      <c r="F115" s="15"/>
    </row>
    <row r="116" spans="1:6" ht="15.6" x14ac:dyDescent="0.3">
      <c r="A116" s="22">
        <v>116</v>
      </c>
      <c r="B116" s="23" t="s">
        <v>26</v>
      </c>
      <c r="C116" s="34" t="s">
        <v>147</v>
      </c>
      <c r="D116" s="34" t="s">
        <v>130</v>
      </c>
      <c r="E116" s="35">
        <v>1.82</v>
      </c>
      <c r="F116" s="15"/>
    </row>
    <row r="117" spans="1:6" ht="15.6" x14ac:dyDescent="0.3">
      <c r="A117" s="22">
        <v>117</v>
      </c>
      <c r="B117" s="23" t="s">
        <v>26</v>
      </c>
      <c r="C117" s="34" t="s">
        <v>148</v>
      </c>
      <c r="D117" s="34" t="s">
        <v>130</v>
      </c>
      <c r="E117" s="35">
        <v>2.0499999999999998</v>
      </c>
      <c r="F117" s="15"/>
    </row>
    <row r="118" spans="1:6" ht="15.6" x14ac:dyDescent="0.3">
      <c r="A118" s="22">
        <v>118</v>
      </c>
      <c r="B118" s="23" t="s">
        <v>26</v>
      </c>
      <c r="C118" s="34" t="s">
        <v>149</v>
      </c>
      <c r="D118" s="34" t="s">
        <v>130</v>
      </c>
      <c r="E118" s="35">
        <v>1.94</v>
      </c>
      <c r="F118" s="15"/>
    </row>
    <row r="119" spans="1:6" ht="15.6" x14ac:dyDescent="0.3">
      <c r="A119" s="22">
        <v>119</v>
      </c>
      <c r="B119" s="23" t="s">
        <v>26</v>
      </c>
      <c r="C119" s="34" t="s">
        <v>150</v>
      </c>
      <c r="D119" s="34" t="s">
        <v>130</v>
      </c>
      <c r="E119" s="35">
        <v>2.12</v>
      </c>
    </row>
    <row r="120" spans="1:6" ht="15.6" x14ac:dyDescent="0.3">
      <c r="A120" s="22">
        <v>120</v>
      </c>
      <c r="B120" s="23" t="s">
        <v>26</v>
      </c>
      <c r="C120" s="34" t="s">
        <v>151</v>
      </c>
      <c r="D120" s="34" t="s">
        <v>130</v>
      </c>
      <c r="E120" s="35">
        <v>2.9</v>
      </c>
    </row>
    <row r="121" spans="1:6" ht="15.6" x14ac:dyDescent="0.3">
      <c r="A121" s="22">
        <v>121</v>
      </c>
      <c r="B121" s="23" t="s">
        <v>26</v>
      </c>
      <c r="C121" s="34" t="s">
        <v>152</v>
      </c>
      <c r="D121" s="34" t="s">
        <v>130</v>
      </c>
      <c r="E121" s="35">
        <v>2.9</v>
      </c>
    </row>
    <row r="122" spans="1:6" ht="15.6" x14ac:dyDescent="0.3">
      <c r="A122" s="22">
        <v>122</v>
      </c>
      <c r="B122" s="23" t="s">
        <v>26</v>
      </c>
      <c r="C122" s="34" t="s">
        <v>153</v>
      </c>
      <c r="D122" s="34" t="s">
        <v>130</v>
      </c>
      <c r="E122" s="35">
        <v>0.61</v>
      </c>
    </row>
    <row r="123" spans="1:6" ht="15.6" x14ac:dyDescent="0.3">
      <c r="A123" s="22">
        <v>123</v>
      </c>
      <c r="B123" s="23" t="s">
        <v>26</v>
      </c>
      <c r="C123" s="34" t="s">
        <v>154</v>
      </c>
      <c r="D123" s="34" t="s">
        <v>130</v>
      </c>
      <c r="E123" s="35">
        <v>2.02</v>
      </c>
    </row>
    <row r="124" spans="1:6" ht="15.6" x14ac:dyDescent="0.3">
      <c r="A124" s="22">
        <v>124</v>
      </c>
      <c r="B124" s="23" t="s">
        <v>26</v>
      </c>
      <c r="C124" s="34" t="s">
        <v>155</v>
      </c>
      <c r="D124" s="34" t="s">
        <v>130</v>
      </c>
      <c r="E124" s="35">
        <v>13.2</v>
      </c>
    </row>
    <row r="125" spans="1:6" ht="15.6" x14ac:dyDescent="0.3">
      <c r="A125" s="22">
        <v>125</v>
      </c>
      <c r="B125" s="23" t="s">
        <v>26</v>
      </c>
      <c r="C125" s="34" t="s">
        <v>156</v>
      </c>
      <c r="D125" s="34" t="s">
        <v>130</v>
      </c>
      <c r="E125" s="35">
        <v>14.62</v>
      </c>
    </row>
    <row r="126" spans="1:6" ht="15.6" x14ac:dyDescent="0.3">
      <c r="A126" s="22">
        <v>126</v>
      </c>
      <c r="B126" s="23" t="s">
        <v>26</v>
      </c>
      <c r="C126" s="34" t="s">
        <v>157</v>
      </c>
      <c r="D126" s="34" t="s">
        <v>130</v>
      </c>
      <c r="E126" s="35"/>
    </row>
    <row r="127" spans="1:6" ht="15.6" x14ac:dyDescent="0.3">
      <c r="A127" s="22">
        <v>127</v>
      </c>
      <c r="B127" s="23" t="s">
        <v>26</v>
      </c>
      <c r="C127" s="34" t="s">
        <v>160</v>
      </c>
      <c r="D127" s="34" t="s">
        <v>130</v>
      </c>
      <c r="E127" s="35">
        <v>1.06</v>
      </c>
    </row>
    <row r="128" spans="1:6" ht="15.6" x14ac:dyDescent="0.3">
      <c r="A128" s="22">
        <v>128</v>
      </c>
      <c r="B128" s="23" t="s">
        <v>26</v>
      </c>
      <c r="C128" s="34" t="s">
        <v>159</v>
      </c>
      <c r="D128" s="34" t="s">
        <v>130</v>
      </c>
      <c r="E128" s="35">
        <v>11.27</v>
      </c>
    </row>
    <row r="129" spans="1:5" ht="15.6" x14ac:dyDescent="0.3">
      <c r="A129" s="22">
        <v>129</v>
      </c>
      <c r="B129" s="23" t="s">
        <v>26</v>
      </c>
      <c r="C129" s="34" t="s">
        <v>158</v>
      </c>
      <c r="D129" s="34" t="s">
        <v>130</v>
      </c>
      <c r="E129" s="35">
        <v>1.89</v>
      </c>
    </row>
    <row r="130" spans="1:5" ht="15.6" x14ac:dyDescent="0.3">
      <c r="A130" s="22">
        <v>130</v>
      </c>
      <c r="B130" s="23" t="s">
        <v>26</v>
      </c>
      <c r="C130" s="34"/>
      <c r="D130" s="34" t="s">
        <v>130</v>
      </c>
      <c r="E130" s="35"/>
    </row>
    <row r="131" spans="1:5" ht="15.6" x14ac:dyDescent="0.3">
      <c r="A131" s="22">
        <v>131</v>
      </c>
      <c r="B131" s="23" t="s">
        <v>26</v>
      </c>
      <c r="C131" s="34"/>
      <c r="D131" s="34" t="s">
        <v>130</v>
      </c>
      <c r="E131" s="35"/>
    </row>
    <row r="132" spans="1:5" ht="15.6" x14ac:dyDescent="0.3">
      <c r="A132" s="22">
        <v>132</v>
      </c>
      <c r="B132" s="23" t="s">
        <v>26</v>
      </c>
      <c r="C132" s="34"/>
      <c r="D132" s="34" t="s">
        <v>130</v>
      </c>
      <c r="E132" s="35"/>
    </row>
    <row r="133" spans="1:5" ht="15.6" x14ac:dyDescent="0.3">
      <c r="A133" s="22">
        <v>133</v>
      </c>
      <c r="B133" s="23" t="s">
        <v>26</v>
      </c>
      <c r="C133" s="34"/>
      <c r="D133" s="34" t="s">
        <v>130</v>
      </c>
      <c r="E133" s="35"/>
    </row>
    <row r="134" spans="1:5" ht="15.6" x14ac:dyDescent="0.3">
      <c r="A134" s="22">
        <v>134</v>
      </c>
      <c r="B134" s="23" t="s">
        <v>26</v>
      </c>
      <c r="C134" s="34"/>
      <c r="D134" s="34" t="s">
        <v>130</v>
      </c>
      <c r="E134" s="35"/>
    </row>
    <row r="135" spans="1:5" ht="15.6" x14ac:dyDescent="0.3">
      <c r="A135" s="22">
        <v>135</v>
      </c>
      <c r="B135" s="23" t="s">
        <v>26</v>
      </c>
      <c r="C135" s="34"/>
      <c r="D135" s="34" t="s">
        <v>130</v>
      </c>
      <c r="E135" s="35"/>
    </row>
    <row r="136" spans="1:5" ht="15.6" x14ac:dyDescent="0.3">
      <c r="A136" s="22">
        <v>136</v>
      </c>
      <c r="B136" s="23" t="s">
        <v>26</v>
      </c>
      <c r="C136" s="34"/>
      <c r="D136" s="34" t="s">
        <v>130</v>
      </c>
      <c r="E136" s="35"/>
    </row>
    <row r="137" spans="1:5" ht="15.6" x14ac:dyDescent="0.3">
      <c r="A137" s="22">
        <v>137</v>
      </c>
      <c r="B137" s="23" t="s">
        <v>26</v>
      </c>
      <c r="C137" s="34"/>
      <c r="D137" s="34" t="s">
        <v>130</v>
      </c>
      <c r="E137" s="35"/>
    </row>
    <row r="138" spans="1:5" ht="15.6" x14ac:dyDescent="0.3">
      <c r="A138" s="22">
        <v>138</v>
      </c>
      <c r="B138" s="23" t="s">
        <v>26</v>
      </c>
      <c r="C138" s="34"/>
      <c r="D138" s="34" t="s">
        <v>130</v>
      </c>
      <c r="E138" s="35"/>
    </row>
  </sheetData>
  <pageMargins left="0.82677165354330717" right="0.23622047244094491" top="0" bottom="0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109</vt:lpstr>
      <vt:lpstr>Marchandises</vt:lpstr>
    </vt:vector>
  </TitlesOfParts>
  <Company>Belgian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Calet Jacques</dc:creator>
  <cp:lastModifiedBy>Patrick et Muriel Meunier et Colas</cp:lastModifiedBy>
  <cp:lastPrinted>2016-11-30T15:07:42Z</cp:lastPrinted>
  <dcterms:created xsi:type="dcterms:W3CDTF">2016-10-25T12:36:08Z</dcterms:created>
  <dcterms:modified xsi:type="dcterms:W3CDTF">2016-11-30T16:09:23Z</dcterms:modified>
</cp:coreProperties>
</file>