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540" windowWidth="27795" windowHeight="12165" activeTab="2"/>
  </bookViews>
  <sheets>
    <sheet name="109" sheetId="1" r:id="rId1"/>
    <sheet name="Marchandises" sheetId="2" r:id="rId2"/>
    <sheet name="Facture Jaune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8" i="3" l="1"/>
  <c r="B19" i="3"/>
  <c r="B20" i="3"/>
  <c r="B21" i="3"/>
  <c r="B22" i="3"/>
  <c r="B23" i="3"/>
  <c r="B24" i="3"/>
  <c r="B25" i="3"/>
  <c r="B26" i="3"/>
  <c r="B27" i="3"/>
  <c r="B28" i="3"/>
  <c r="B29" i="3"/>
  <c r="B30" i="3"/>
  <c r="C58" i="1"/>
  <c r="E12" i="1" l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11" i="1"/>
  <c r="E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D30" i="3" s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10" i="1"/>
  <c r="I30" i="3" l="1"/>
  <c r="I29" i="3"/>
  <c r="D29" i="3"/>
  <c r="D28" i="3"/>
  <c r="I28" i="3"/>
  <c r="D27" i="3"/>
  <c r="I27" i="3"/>
  <c r="D26" i="3"/>
  <c r="I26" i="3"/>
  <c r="I25" i="3"/>
  <c r="D25" i="3"/>
  <c r="I24" i="3"/>
  <c r="D24" i="3"/>
  <c r="D23" i="3"/>
  <c r="I23" i="3"/>
  <c r="I22" i="3"/>
  <c r="D22" i="3"/>
  <c r="D21" i="3"/>
  <c r="I21" i="3"/>
  <c r="I20" i="3"/>
  <c r="D20" i="3"/>
  <c r="D19" i="3"/>
  <c r="I18" i="3"/>
  <c r="D17" i="3"/>
  <c r="D18" i="3"/>
  <c r="I19" i="3"/>
  <c r="I17" i="3"/>
  <c r="H10" i="1"/>
  <c r="H23" i="1"/>
  <c r="H40" i="1"/>
  <c r="H41" i="1"/>
  <c r="H42" i="1"/>
  <c r="H43" i="1"/>
  <c r="H44" i="1"/>
  <c r="H45" i="1"/>
  <c r="H46" i="1"/>
  <c r="H47" i="1"/>
  <c r="H48" i="1"/>
  <c r="H12" i="1"/>
  <c r="H13" i="1"/>
  <c r="H14" i="1"/>
  <c r="H15" i="1"/>
  <c r="H16" i="1"/>
  <c r="H17" i="1"/>
  <c r="H18" i="1"/>
  <c r="H19" i="1"/>
  <c r="H20" i="1"/>
  <c r="H21" i="1"/>
  <c r="H22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K30" i="3" l="1"/>
  <c r="K29" i="3"/>
  <c r="K28" i="3"/>
  <c r="K27" i="3"/>
  <c r="K26" i="3"/>
  <c r="K25" i="3"/>
  <c r="K24" i="3"/>
  <c r="K23" i="3"/>
  <c r="K22" i="3"/>
  <c r="K21" i="3"/>
  <c r="K20" i="3"/>
  <c r="K19" i="3"/>
  <c r="H11" i="1"/>
  <c r="K17" i="3"/>
  <c r="K18" i="3" l="1"/>
  <c r="K33" i="3" s="1"/>
  <c r="H50" i="1"/>
  <c r="E37" i="3"/>
</calcChain>
</file>

<file path=xl/sharedStrings.xml><?xml version="1.0" encoding="utf-8"?>
<sst xmlns="http://schemas.openxmlformats.org/spreadsheetml/2006/main" count="440" uniqueCount="169">
  <si>
    <t>A</t>
  </si>
  <si>
    <t>B</t>
  </si>
  <si>
    <t>valeur reportée de la page précédente</t>
  </si>
  <si>
    <t>Mod 110</t>
  </si>
  <si>
    <t>N°</t>
  </si>
  <si>
    <t>Dénomination</t>
  </si>
  <si>
    <t>Unité de</t>
  </si>
  <si>
    <t>mesure</t>
  </si>
  <si>
    <t>Prix</t>
  </si>
  <si>
    <t>Unitaire</t>
  </si>
  <si>
    <t>Quantité</t>
  </si>
  <si>
    <t>Fonction</t>
  </si>
  <si>
    <t>Signature</t>
  </si>
  <si>
    <t>Date</t>
  </si>
  <si>
    <t>GRADE</t>
  </si>
  <si>
    <t>E</t>
  </si>
  <si>
    <t>Pour réception des quantités mentionnées ci-dessus</t>
  </si>
  <si>
    <t>D</t>
  </si>
  <si>
    <t>Clôturé à la somme de:</t>
  </si>
  <si>
    <t>C</t>
  </si>
  <si>
    <t>valeur à reporter sur la page suivante / Valeur consommée totale</t>
  </si>
  <si>
    <t>Boissons</t>
  </si>
  <si>
    <t>Denrées</t>
  </si>
  <si>
    <t>Vidanges</t>
  </si>
  <si>
    <t>Frais Gén</t>
  </si>
  <si>
    <t>L&amp;M</t>
  </si>
  <si>
    <t>Malboro</t>
  </si>
  <si>
    <t>Chacha</t>
  </si>
  <si>
    <t>Léo</t>
  </si>
  <si>
    <t>Bounty</t>
  </si>
  <si>
    <t>Café Miko</t>
  </si>
  <si>
    <t>Chips paprika</t>
  </si>
  <si>
    <t>Chips sel</t>
  </si>
  <si>
    <t>Gaufre chocolat</t>
  </si>
  <si>
    <t>Mars</t>
  </si>
  <si>
    <t>Potage asperges</t>
  </si>
  <si>
    <t>Potage St Germain</t>
  </si>
  <si>
    <t>Potage Tandori</t>
  </si>
  <si>
    <t>Potage tomates boulettes</t>
  </si>
  <si>
    <t>Potage tomates légumes</t>
  </si>
  <si>
    <t>Suprêmes légumes</t>
  </si>
  <si>
    <t>Twix</t>
  </si>
  <si>
    <t>Snickers</t>
  </si>
  <si>
    <t>Treets</t>
  </si>
  <si>
    <t>Lion</t>
  </si>
  <si>
    <t>Cent Wafers</t>
  </si>
  <si>
    <t>Thé menthe</t>
  </si>
  <si>
    <t>Thé fruits rouge</t>
  </si>
  <si>
    <t>Café Rombouts</t>
  </si>
  <si>
    <t>Cacao Rombouts</t>
  </si>
  <si>
    <t>Lait Creamer rombouts</t>
  </si>
  <si>
    <t>Sucrettes</t>
  </si>
  <si>
    <t>Assortiment de bonbons</t>
  </si>
  <si>
    <t>Suprêmes de tomates</t>
  </si>
  <si>
    <t>Bière Jupiler 25 cl</t>
  </si>
  <si>
    <t>Cécémel 20 cl</t>
  </si>
  <si>
    <t>Coca-cola 20 cl</t>
  </si>
  <si>
    <t>Coca-cola Zero 20 cl</t>
  </si>
  <si>
    <t>Coca-cola 33 cl</t>
  </si>
  <si>
    <t>Coca-cola light 33 cl</t>
  </si>
  <si>
    <t>Coca-cola zero 33 cl</t>
  </si>
  <si>
    <t>Duvel 33 cl</t>
  </si>
  <si>
    <t>Fanta 20 cl</t>
  </si>
  <si>
    <t>Fanta Orange 33 cl</t>
  </si>
  <si>
    <t>Fanta Citron 33cl</t>
  </si>
  <si>
    <t>Eau 1,5 litre</t>
  </si>
  <si>
    <t>Eau nature 20 cl</t>
  </si>
  <si>
    <t>Eau pétillante 20 cl</t>
  </si>
  <si>
    <t>Gueuze V.D.S. 25 cl</t>
  </si>
  <si>
    <t>Kriek 25 cl</t>
  </si>
  <si>
    <t>Hoegaarden rosée 25 cl</t>
  </si>
  <si>
    <t>Hoeg. rosée 20 l (72)</t>
  </si>
  <si>
    <t xml:space="preserve">Jupiler 50 litres </t>
  </si>
  <si>
    <t xml:space="preserve">Jupiler 30 litres </t>
  </si>
  <si>
    <t xml:space="preserve">Blanche Hoeg. 30 litres </t>
  </si>
  <si>
    <t>Blanche Hoegarden 25 cl</t>
  </si>
  <si>
    <t>Jus d'orange 20 cl</t>
  </si>
  <si>
    <t>Jus multi-fruits 20 cl</t>
  </si>
  <si>
    <t>Leffe Blonde 33 cl</t>
  </si>
  <si>
    <t>Leffe Brune 33 cl</t>
  </si>
  <si>
    <t>Pale-Ale Bass 25 cl</t>
  </si>
  <si>
    <t>Sprite 20 cl</t>
  </si>
  <si>
    <t>Sprite 33 cl</t>
  </si>
  <si>
    <t>Tonic 20 cl</t>
  </si>
  <si>
    <t>Tonic Agr. light 20 cl</t>
  </si>
  <si>
    <t>Jus de tomate 20 cl</t>
  </si>
  <si>
    <t>Ice-tea 33 cl</t>
  </si>
  <si>
    <t>Ice-tea Pêche 33 cl</t>
  </si>
  <si>
    <t>Ice-tea Pêche 20 cl</t>
  </si>
  <si>
    <t>Chimay Bleu 33 cl</t>
  </si>
  <si>
    <t>Chimay Blanche 33cl</t>
  </si>
  <si>
    <t>Chimay Rouge 33cl</t>
  </si>
  <si>
    <t>Orval 33 cl</t>
  </si>
  <si>
    <t>Vidange à 4,50 Eur</t>
  </si>
  <si>
    <t>Vidange à 5,00 Eur</t>
  </si>
  <si>
    <t>Vidange Fût 30,00 Eur</t>
  </si>
  <si>
    <t>Vidange CO² 120,00 Eur</t>
  </si>
  <si>
    <t>Spéculoos (bte 300)</t>
  </si>
  <si>
    <t>Sucre kg</t>
  </si>
  <si>
    <t>Lait entier litre</t>
  </si>
  <si>
    <t>Lait demi-écrémé litre</t>
  </si>
  <si>
    <t>Filtre à café (bte 100)</t>
  </si>
  <si>
    <t>Produit Vaisselle</t>
  </si>
  <si>
    <t>Jupiler NA 25 cl</t>
  </si>
  <si>
    <t>Radler 33 cl</t>
  </si>
  <si>
    <t>Eau plate 0,5L</t>
  </si>
  <si>
    <t>Jupiler 33 Cl (Bte)</t>
  </si>
  <si>
    <t>Coca Cola 1,5 L</t>
  </si>
  <si>
    <t>Coca Zero 1,5 L</t>
  </si>
  <si>
    <t>Eau Pétillante 1,5 L</t>
  </si>
  <si>
    <t>Ea</t>
  </si>
  <si>
    <t>Total</t>
  </si>
  <si>
    <t>Pq</t>
  </si>
  <si>
    <t>Kg</t>
  </si>
  <si>
    <t>Date :</t>
  </si>
  <si>
    <t>Batonnets café (bte 2000)</t>
  </si>
  <si>
    <t>Biscottes</t>
  </si>
  <si>
    <t>CO2</t>
  </si>
  <si>
    <t>Essuie vaisselle</t>
  </si>
  <si>
    <t>Eponge à récurer</t>
  </si>
  <si>
    <t>canderel</t>
  </si>
  <si>
    <t>Lavette</t>
  </si>
  <si>
    <t>Gobelets (25cl)</t>
  </si>
  <si>
    <t>Mayonnaise</t>
  </si>
  <si>
    <t>Moutarde</t>
  </si>
  <si>
    <t>Pickels</t>
  </si>
  <si>
    <t>Produit lave Vaisselle</t>
  </si>
  <si>
    <t>serviettes en papier</t>
  </si>
  <si>
    <t>Sirop de grenadine</t>
  </si>
  <si>
    <t>Sirop de Menthe</t>
  </si>
  <si>
    <t>Sirop de citron</t>
  </si>
  <si>
    <t>Sous-tasses</t>
  </si>
  <si>
    <t>Tasses de café</t>
  </si>
  <si>
    <t>Vinaigre</t>
  </si>
  <si>
    <t>Ketchup</t>
  </si>
  <si>
    <t>Produit de rinçage lave-vaisselle</t>
  </si>
  <si>
    <t>Détartrant Percolateur</t>
  </si>
  <si>
    <t>Détartrant machine à café</t>
  </si>
  <si>
    <t>Nettoie tout</t>
  </si>
  <si>
    <t>Cups lait (240 pc)</t>
  </si>
  <si>
    <t>Tasses plastiques (50)</t>
  </si>
  <si>
    <t>FACTURE</t>
  </si>
  <si>
    <t>Le</t>
  </si>
  <si>
    <t>DOIT</t>
  </si>
  <si>
    <t>à</t>
  </si>
  <si>
    <t>pour fournitures détaillées ci-après :</t>
  </si>
  <si>
    <t>Quantités</t>
  </si>
  <si>
    <t>Désignation de la marchandise</t>
  </si>
  <si>
    <t>Prix unitaire</t>
  </si>
  <si>
    <t>Prix total</t>
  </si>
  <si>
    <r>
      <t>Total</t>
    </r>
    <r>
      <rPr>
        <b/>
        <sz val="10"/>
        <rFont val="Times New Roman"/>
        <family val="1"/>
      </rPr>
      <t xml:space="preserve">  Euros</t>
    </r>
  </si>
  <si>
    <t>Je dis la somme de :</t>
  </si>
  <si>
    <t>(En toutes lettres)</t>
  </si>
  <si>
    <t>Fanta orange 1,5 L</t>
  </si>
  <si>
    <t>Vidange  à 5,5 Eur</t>
  </si>
  <si>
    <t>Sel de lave-vaisselle</t>
  </si>
  <si>
    <t>Café senséo Strong</t>
  </si>
  <si>
    <t>Café Senséo Régular</t>
  </si>
  <si>
    <t>Café Senséo déca</t>
  </si>
  <si>
    <t>Café tasses</t>
  </si>
  <si>
    <t>Café grains</t>
  </si>
  <si>
    <t>Chocolat assortiment</t>
  </si>
  <si>
    <t>Chocolat lait noisettes</t>
  </si>
  <si>
    <t>Chocolat double lait</t>
  </si>
  <si>
    <t>Gaufre au sucre</t>
  </si>
  <si>
    <t>Potage champignons</t>
  </si>
  <si>
    <t>Potage pois jambon</t>
  </si>
  <si>
    <t>Nettoyant verre</t>
  </si>
  <si>
    <t>Jupiler zéro 25 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</si>
</sst>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_-\ [$€-1];#,##0.00\-\ [$€-1]"/>
    <numFmt numFmtId="165" formatCode="0;;;@"/>
    <numFmt numFmtId="166" formatCode="#,##0.00\ &quot;€&quot;"/>
    <numFmt numFmtId="167" formatCode="d/mm/yyyy;@"/>
    <numFmt numFmtId="168" formatCode="#,##0.00_-\ [$€-1]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rgb="FF0000FF"/>
      <name val="Arial"/>
      <family val="2"/>
    </font>
    <font>
      <sz val="9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u/>
      <sz val="14"/>
      <name val="Times New Roman"/>
      <family val="1"/>
    </font>
    <font>
      <b/>
      <sz val="10"/>
      <name val="Arial"/>
      <family val="2"/>
    </font>
    <font>
      <sz val="8"/>
      <name val="Times New Roman"/>
      <family val="1"/>
    </font>
    <font>
      <b/>
      <u/>
      <sz val="12"/>
      <name val="Times New Roman"/>
      <family val="1"/>
    </font>
    <font>
      <sz val="12"/>
      <name val="Times New Roman"/>
      <family val="1"/>
    </font>
    <font>
      <i/>
      <sz val="10"/>
      <name val="Times New Roman"/>
      <family val="1"/>
    </font>
    <font>
      <b/>
      <i/>
      <sz val="12"/>
      <name val="Times New Roman"/>
      <family val="1"/>
    </font>
    <font>
      <sz val="6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5">
    <xf numFmtId="0" fontId="0" fillId="0" borderId="0" xfId="0"/>
    <xf numFmtId="164" fontId="0" fillId="0" borderId="0" xfId="0" applyNumberFormat="1" applyBorder="1" applyAlignment="1">
      <alignment vertical="center"/>
    </xf>
    <xf numFmtId="0" fontId="7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9" fillId="3" borderId="1" xfId="0" applyFont="1" applyFill="1" applyBorder="1" applyAlignment="1">
      <alignment horizontal="center" vertical="center"/>
    </xf>
    <xf numFmtId="0" fontId="5" fillId="3" borderId="1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4" fillId="5" borderId="1" xfId="0" applyFont="1" applyFill="1" applyBorder="1"/>
    <xf numFmtId="0" fontId="0" fillId="0" borderId="1" xfId="0" applyBorder="1" applyAlignment="1" applyProtection="1">
      <alignment horizontal="center" vertical="center"/>
      <protection locked="0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3" xfId="0" applyFont="1" applyBorder="1" applyAlignment="1" applyProtection="1">
      <alignment horizontal="center" vertical="center"/>
    </xf>
    <xf numFmtId="167" fontId="0" fillId="0" borderId="0" xfId="0" applyNumberFormat="1" applyFont="1" applyBorder="1" applyAlignment="1" applyProtection="1">
      <alignment horizontal="left" vertical="center"/>
      <protection locked="0"/>
    </xf>
    <xf numFmtId="0" fontId="0" fillId="0" borderId="0" xfId="0" applyProtection="1"/>
    <xf numFmtId="0" fontId="7" fillId="0" borderId="0" xfId="0" applyFont="1" applyAlignment="1" applyProtection="1">
      <alignment horizontal="right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Protection="1"/>
    <xf numFmtId="0" fontId="0" fillId="0" borderId="3" xfId="0" applyBorder="1" applyAlignment="1" applyProtection="1">
      <alignment vertical="center"/>
    </xf>
    <xf numFmtId="0" fontId="0" fillId="0" borderId="4" xfId="0" applyBorder="1" applyProtection="1"/>
    <xf numFmtId="0" fontId="0" fillId="0" borderId="0" xfId="0" applyAlignment="1" applyProtection="1"/>
    <xf numFmtId="167" fontId="0" fillId="0" borderId="0" xfId="0" applyNumberFormat="1" applyFont="1" applyBorder="1" applyAlignment="1" applyProtection="1">
      <alignment vertical="center"/>
    </xf>
    <xf numFmtId="0" fontId="0" fillId="0" borderId="26" xfId="0" applyBorder="1" applyAlignment="1" applyProtection="1">
      <alignment horizontal="center"/>
    </xf>
    <xf numFmtId="0" fontId="0" fillId="0" borderId="19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" xfId="0" applyBorder="1" applyProtection="1"/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/>
    <xf numFmtId="165" fontId="0" fillId="0" borderId="6" xfId="0" applyNumberFormat="1" applyBorder="1" applyAlignment="1" applyProtection="1"/>
    <xf numFmtId="165" fontId="0" fillId="0" borderId="7" xfId="0" applyNumberFormat="1" applyBorder="1" applyAlignment="1" applyProtection="1"/>
    <xf numFmtId="0" fontId="0" fillId="0" borderId="1" xfId="0" applyBorder="1" applyAlignment="1" applyProtection="1">
      <alignment horizontal="center"/>
    </xf>
    <xf numFmtId="0" fontId="0" fillId="0" borderId="8" xfId="0" applyBorder="1" applyAlignment="1" applyProtection="1"/>
    <xf numFmtId="0" fontId="0" fillId="0" borderId="9" xfId="0" applyBorder="1" applyAlignment="1" applyProtection="1"/>
    <xf numFmtId="0" fontId="0" fillId="0" borderId="10" xfId="0" applyBorder="1" applyAlignment="1" applyProtection="1"/>
    <xf numFmtId="14" fontId="0" fillId="0" borderId="1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14" fillId="0" borderId="0" xfId="0" applyFont="1" applyAlignment="1">
      <alignment horizontal="center"/>
    </xf>
    <xf numFmtId="0" fontId="14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1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14" fillId="0" borderId="0" xfId="0" applyFont="1" applyBorder="1"/>
    <xf numFmtId="0" fontId="0" fillId="0" borderId="0" xfId="0" applyBorder="1"/>
    <xf numFmtId="0" fontId="14" fillId="0" borderId="0" xfId="0" applyFont="1" applyBorder="1" applyAlignment="1"/>
    <xf numFmtId="0" fontId="21" fillId="0" borderId="0" xfId="0" applyFont="1" applyBorder="1" applyAlignment="1">
      <alignment vertical="center"/>
    </xf>
    <xf numFmtId="0" fontId="25" fillId="0" borderId="0" xfId="0" applyFont="1" applyBorder="1" applyAlignment="1">
      <alignment horizontal="left" vertical="center"/>
    </xf>
    <xf numFmtId="0" fontId="14" fillId="0" borderId="14" xfId="0" applyFont="1" applyBorder="1"/>
    <xf numFmtId="0" fontId="14" fillId="0" borderId="15" xfId="0" applyFont="1" applyBorder="1"/>
    <xf numFmtId="0" fontId="14" fillId="0" borderId="17" xfId="0" applyFont="1" applyBorder="1"/>
    <xf numFmtId="0" fontId="14" fillId="0" borderId="16" xfId="0" applyFont="1" applyBorder="1"/>
    <xf numFmtId="166" fontId="0" fillId="0" borderId="2" xfId="0" applyNumberFormat="1" applyFont="1" applyBorder="1" applyAlignment="1" applyProtection="1">
      <alignment horizontal="center" vertical="center"/>
    </xf>
    <xf numFmtId="166" fontId="0" fillId="0" borderId="4" xfId="0" applyNumberFormat="1" applyFont="1" applyBorder="1" applyAlignment="1" applyProtection="1">
      <alignment horizontal="center" vertical="center"/>
    </xf>
    <xf numFmtId="166" fontId="0" fillId="0" borderId="2" xfId="0" applyNumberFormat="1" applyBorder="1" applyAlignment="1" applyProtection="1">
      <alignment horizontal="center" vertical="center"/>
    </xf>
    <xf numFmtId="166" fontId="0" fillId="0" borderId="4" xfId="0" applyNumberFormat="1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166" fontId="0" fillId="0" borderId="31" xfId="0" applyNumberFormat="1" applyFont="1" applyBorder="1" applyAlignment="1" applyProtection="1">
      <alignment horizontal="center" vertical="center"/>
    </xf>
    <xf numFmtId="166" fontId="0" fillId="0" borderId="32" xfId="0" applyNumberFormat="1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shrinkToFi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0" fillId="0" borderId="27" xfId="0" applyBorder="1" applyAlignment="1" applyProtection="1">
      <alignment vertical="center"/>
    </xf>
    <xf numFmtId="0" fontId="0" fillId="0" borderId="28" xfId="0" applyBorder="1" applyAlignment="1" applyProtection="1">
      <alignment vertical="center"/>
    </xf>
    <xf numFmtId="0" fontId="0" fillId="0" borderId="29" xfId="0" applyBorder="1" applyAlignment="1" applyProtection="1">
      <alignment vertical="center"/>
    </xf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3" fillId="0" borderId="12" xfId="0" applyFont="1" applyBorder="1" applyAlignment="1" applyProtection="1">
      <alignment horizontal="center"/>
    </xf>
    <xf numFmtId="0" fontId="0" fillId="0" borderId="18" xfId="0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</xf>
    <xf numFmtId="0" fontId="3" fillId="0" borderId="0" xfId="0" applyFont="1" applyAlignment="1" applyProtection="1">
      <alignment horizontal="left"/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3" xfId="0" applyBorder="1" applyAlignment="1" applyProtection="1"/>
    <xf numFmtId="0" fontId="0" fillId="0" borderId="4" xfId="0" applyBorder="1" applyAlignment="1" applyProtection="1"/>
    <xf numFmtId="0" fontId="0" fillId="0" borderId="3" xfId="0" applyBorder="1" applyAlignment="1" applyProtection="1">
      <alignment horizontal="center"/>
    </xf>
    <xf numFmtId="166" fontId="1" fillId="0" borderId="14" xfId="0" applyNumberFormat="1" applyFont="1" applyBorder="1" applyAlignment="1" applyProtection="1">
      <alignment horizontal="center" vertical="center"/>
    </xf>
    <xf numFmtId="166" fontId="1" fillId="0" borderId="15" xfId="0" applyNumberFormat="1" applyFont="1" applyBorder="1" applyAlignment="1" applyProtection="1">
      <alignment horizontal="center" vertical="center"/>
    </xf>
    <xf numFmtId="166" fontId="1" fillId="0" borderId="16" xfId="0" applyNumberFormat="1" applyFont="1" applyBorder="1" applyAlignment="1" applyProtection="1">
      <alignment horizontal="center" vertical="center"/>
    </xf>
    <xf numFmtId="166" fontId="1" fillId="0" borderId="17" xfId="0" applyNumberFormat="1" applyFont="1" applyBorder="1" applyAlignment="1" applyProtection="1">
      <alignment horizontal="center" vertical="center"/>
    </xf>
    <xf numFmtId="0" fontId="13" fillId="0" borderId="0" xfId="0" applyFont="1" applyAlignment="1">
      <alignment horizontal="right"/>
    </xf>
    <xf numFmtId="0" fontId="25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168" fontId="25" fillId="0" borderId="42" xfId="0" applyNumberFormat="1" applyFont="1" applyBorder="1" applyAlignment="1">
      <alignment horizontal="center" vertical="center"/>
    </xf>
    <xf numFmtId="168" fontId="25" fillId="0" borderId="43" xfId="0" applyNumberFormat="1" applyFont="1" applyBorder="1" applyAlignment="1">
      <alignment horizontal="center" vertical="center"/>
    </xf>
    <xf numFmtId="0" fontId="22" fillId="0" borderId="0" xfId="0" applyFont="1" applyAlignment="1">
      <alignment horizontal="left"/>
    </xf>
    <xf numFmtId="0" fontId="21" fillId="0" borderId="0" xfId="0" applyFont="1" applyAlignment="1" applyProtection="1">
      <alignment horizontal="center"/>
    </xf>
    <xf numFmtId="0" fontId="24" fillId="0" borderId="0" xfId="0" applyFont="1" applyAlignment="1">
      <alignment horizontal="center"/>
    </xf>
    <xf numFmtId="2" fontId="21" fillId="0" borderId="35" xfId="0" applyNumberFormat="1" applyFont="1" applyBorder="1" applyAlignment="1">
      <alignment horizontal="center" vertical="center"/>
    </xf>
    <xf numFmtId="2" fontId="21" fillId="0" borderId="5" xfId="0" applyNumberFormat="1" applyFont="1" applyBorder="1" applyAlignment="1">
      <alignment horizontal="center" vertical="center"/>
    </xf>
    <xf numFmtId="2" fontId="21" fillId="0" borderId="41" xfId="0" applyNumberFormat="1" applyFont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15" fontId="21" fillId="0" borderId="5" xfId="0" applyNumberFormat="1" applyFont="1" applyBorder="1" applyAlignment="1">
      <alignment horizontal="center" vertical="center"/>
    </xf>
    <xf numFmtId="15" fontId="21" fillId="0" borderId="6" xfId="0" applyNumberFormat="1" applyFont="1" applyBorder="1" applyAlignment="1">
      <alignment horizontal="center" vertical="center"/>
    </xf>
    <xf numFmtId="15" fontId="21" fillId="0" borderId="7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33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14" fillId="0" borderId="22" xfId="0" applyFont="1" applyBorder="1" applyAlignment="1">
      <alignment horizontal="center"/>
    </xf>
    <xf numFmtId="0" fontId="14" fillId="0" borderId="23" xfId="0" applyFont="1" applyBorder="1" applyAlignment="1">
      <alignment horizontal="center"/>
    </xf>
    <xf numFmtId="0" fontId="14" fillId="0" borderId="23" xfId="0" applyFont="1" applyBorder="1" applyAlignment="1">
      <alignment horizontal="left"/>
    </xf>
    <xf numFmtId="2" fontId="14" fillId="0" borderId="23" xfId="0" applyNumberFormat="1" applyFont="1" applyBorder="1" applyAlignment="1">
      <alignment horizontal="center"/>
    </xf>
    <xf numFmtId="2" fontId="14" fillId="0" borderId="11" xfId="0" applyNumberFormat="1" applyFont="1" applyBorder="1" applyAlignment="1">
      <alignment horizontal="center"/>
    </xf>
    <xf numFmtId="2" fontId="14" fillId="0" borderId="43" xfId="0" applyNumberFormat="1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right"/>
    </xf>
    <xf numFmtId="0" fontId="14" fillId="0" borderId="18" xfId="0" applyFont="1" applyBorder="1" applyAlignment="1">
      <alignment horizontal="center"/>
    </xf>
    <xf numFmtId="0" fontId="14" fillId="0" borderId="19" xfId="0" applyFont="1" applyBorder="1" applyAlignment="1">
      <alignment horizontal="center"/>
    </xf>
    <xf numFmtId="0" fontId="14" fillId="0" borderId="37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8" fillId="0" borderId="16" xfId="0" applyFont="1" applyBorder="1" applyAlignment="1">
      <alignment horizontal="center"/>
    </xf>
    <xf numFmtId="0" fontId="18" fillId="0" borderId="34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4" fillId="0" borderId="38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9" xfId="0" applyBorder="1" applyAlignment="1">
      <alignment horizontal="center"/>
    </xf>
    <xf numFmtId="0" fontId="26" fillId="0" borderId="0" xfId="0" applyFont="1" applyAlignment="1">
      <alignment horizontal="center"/>
    </xf>
    <xf numFmtId="0" fontId="21" fillId="0" borderId="18" xfId="0" applyFont="1" applyBorder="1" applyAlignment="1">
      <alignment horizontal="center" vertical="center"/>
    </xf>
    <xf numFmtId="0" fontId="21" fillId="0" borderId="19" xfId="0" applyFont="1" applyBorder="1" applyAlignment="1">
      <alignment horizontal="center" vertical="center"/>
    </xf>
    <xf numFmtId="15" fontId="21" fillId="0" borderId="20" xfId="0" applyNumberFormat="1" applyFont="1" applyBorder="1" applyAlignment="1">
      <alignment horizontal="center" vertical="center"/>
    </xf>
    <xf numFmtId="15" fontId="21" fillId="0" borderId="33" xfId="0" applyNumberFormat="1" applyFont="1" applyBorder="1" applyAlignment="1">
      <alignment horizontal="center" vertical="center"/>
    </xf>
    <xf numFmtId="15" fontId="21" fillId="0" borderId="21" xfId="0" applyNumberFormat="1" applyFont="1" applyBorder="1" applyAlignment="1">
      <alignment horizontal="center" vertical="center"/>
    </xf>
    <xf numFmtId="2" fontId="21" fillId="0" borderId="19" xfId="0" applyNumberFormat="1" applyFont="1" applyBorder="1" applyAlignment="1">
      <alignment horizontal="center" vertical="center"/>
    </xf>
    <xf numFmtId="2" fontId="21" fillId="0" borderId="20" xfId="0" applyNumberFormat="1" applyFont="1" applyBorder="1" applyAlignment="1">
      <alignment horizontal="center" vertical="center"/>
    </xf>
    <xf numFmtId="2" fontId="21" fillId="0" borderId="15" xfId="0" applyNumberFormat="1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FF00"/>
  </sheetPr>
  <dimension ref="A1:I58"/>
  <sheetViews>
    <sheetView showZeros="0" topLeftCell="A16" zoomScaleNormal="100" workbookViewId="0">
      <selection activeCell="G17" sqref="G17"/>
    </sheetView>
  </sheetViews>
  <sheetFormatPr defaultColWidth="8.85546875" defaultRowHeight="15" x14ac:dyDescent="0.25"/>
  <cols>
    <col min="1" max="1" width="4.7109375" customWidth="1"/>
    <col min="2" max="2" width="8.5703125" customWidth="1"/>
    <col min="3" max="3" width="30.7109375" customWidth="1"/>
    <col min="4" max="4" width="10.7109375" customWidth="1"/>
    <col min="6" max="6" width="4.7109375" customWidth="1"/>
    <col min="8" max="8" width="8.7109375" customWidth="1"/>
    <col min="9" max="9" width="4.7109375" customWidth="1"/>
  </cols>
  <sheetData>
    <row r="1" spans="1:9" ht="14.45" x14ac:dyDescent="0.3">
      <c r="A1" s="71"/>
      <c r="B1" s="71"/>
      <c r="C1" s="25"/>
      <c r="D1" s="25"/>
      <c r="E1" s="25"/>
      <c r="F1" s="74"/>
      <c r="G1" s="75"/>
      <c r="H1" s="75"/>
      <c r="I1" s="76"/>
    </row>
    <row r="2" spans="1:9" ht="18.75" customHeight="1" x14ac:dyDescent="0.3">
      <c r="A2" s="72"/>
      <c r="B2" s="72"/>
      <c r="C2" s="94"/>
      <c r="D2" s="94"/>
      <c r="E2" s="95"/>
      <c r="F2" s="77"/>
      <c r="G2" s="78"/>
      <c r="H2" s="78"/>
      <c r="I2" s="79"/>
    </row>
    <row r="3" spans="1:9" ht="18.75" x14ac:dyDescent="0.3">
      <c r="A3" s="73"/>
      <c r="B3" s="73"/>
      <c r="C3" s="26"/>
      <c r="D3" s="98"/>
      <c r="E3" s="99"/>
      <c r="F3" s="80"/>
      <c r="G3" s="81"/>
      <c r="H3" s="81"/>
      <c r="I3" s="82"/>
    </row>
    <row r="4" spans="1:9" x14ac:dyDescent="0.25">
      <c r="A4" s="31"/>
      <c r="B4" s="31"/>
      <c r="C4" s="100"/>
      <c r="D4" s="100"/>
      <c r="E4" s="101"/>
      <c r="F4" s="27"/>
      <c r="G4" s="28"/>
      <c r="H4" s="29"/>
      <c r="I4" s="30"/>
    </row>
    <row r="5" spans="1:9" x14ac:dyDescent="0.25">
      <c r="A5" s="25"/>
      <c r="B5" s="25" t="s">
        <v>114</v>
      </c>
      <c r="C5" s="24">
        <v>42725</v>
      </c>
      <c r="D5" s="32"/>
      <c r="E5" s="25"/>
      <c r="F5" s="25"/>
      <c r="G5" s="25"/>
      <c r="H5" s="25"/>
      <c r="I5" s="25"/>
    </row>
    <row r="6" spans="1:9" ht="6.75" customHeight="1" thickBot="1" x14ac:dyDescent="0.3"/>
    <row r="7" spans="1:9" ht="25.5" customHeight="1" thickBot="1" x14ac:dyDescent="0.3">
      <c r="A7" s="33" t="s">
        <v>0</v>
      </c>
      <c r="B7" s="83" t="s">
        <v>2</v>
      </c>
      <c r="C7" s="84"/>
      <c r="D7" s="84"/>
      <c r="E7" s="84"/>
      <c r="F7" s="84"/>
      <c r="G7" s="85"/>
      <c r="H7" s="67"/>
      <c r="I7" s="68"/>
    </row>
    <row r="8" spans="1:9" ht="12.75" customHeight="1" x14ac:dyDescent="0.25">
      <c r="A8" s="96" t="s">
        <v>1</v>
      </c>
      <c r="B8" s="34" t="s">
        <v>3</v>
      </c>
      <c r="C8" s="90" t="s">
        <v>5</v>
      </c>
      <c r="D8" s="34" t="s">
        <v>6</v>
      </c>
      <c r="E8" s="86" t="s">
        <v>8</v>
      </c>
      <c r="F8" s="87"/>
      <c r="G8" s="90" t="s">
        <v>10</v>
      </c>
      <c r="H8" s="86" t="s">
        <v>111</v>
      </c>
      <c r="I8" s="92"/>
    </row>
    <row r="9" spans="1:9" ht="12" customHeight="1" thickBot="1" x14ac:dyDescent="0.3">
      <c r="A9" s="97"/>
      <c r="B9" s="35" t="s">
        <v>4</v>
      </c>
      <c r="C9" s="91"/>
      <c r="D9" s="35" t="s">
        <v>7</v>
      </c>
      <c r="E9" s="88" t="s">
        <v>9</v>
      </c>
      <c r="F9" s="89"/>
      <c r="G9" s="91"/>
      <c r="H9" s="88"/>
      <c r="I9" s="93"/>
    </row>
    <row r="10" spans="1:9" x14ac:dyDescent="0.25">
      <c r="A10" s="36"/>
      <c r="B10" s="22">
        <v>104</v>
      </c>
      <c r="C10" s="23" t="str">
        <f>IF(ISNA(VLOOKUP(B10,Marchandises!$A$1:$E$139,3,0)),"",VLOOKUP(B10,Marchandises!$A$1:$E$139,3,0))</f>
        <v>Lait entier litre</v>
      </c>
      <c r="D10" s="23" t="str">
        <f>IF(ISNA(VLOOKUP(B10,Marchandises!$A$1:$E$139,4,0)),"",VLOOKUP(B10,Marchandises!$A$1:$E$139,4,0))</f>
        <v>Ea</v>
      </c>
      <c r="E10" s="69">
        <f>IF(ISNA(VLOOKUP(B10,Marchandises!$A$1:$E$139,5,0)),"",VLOOKUP(B10,Marchandises!$A$1:$E$139,5,0))</f>
        <v>0.88</v>
      </c>
      <c r="F10" s="70"/>
      <c r="G10" s="22">
        <v>12</v>
      </c>
      <c r="H10" s="65">
        <f>IF(B10="","",E10*G10)</f>
        <v>10.56</v>
      </c>
      <c r="I10" s="66"/>
    </row>
    <row r="11" spans="1:9" ht="14.45" customHeight="1" x14ac:dyDescent="0.25">
      <c r="A11" s="37"/>
      <c r="B11" s="10">
        <v>106</v>
      </c>
      <c r="C11" s="23" t="str">
        <f>IF(ISNA(VLOOKUP(B11,Marchandises!$A$1:$E$139,3,0)),"",VLOOKUP(B11,Marchandises!$A$1:$E$139,3,0))</f>
        <v>Filtre à café (bte 100)</v>
      </c>
      <c r="D11" s="23" t="str">
        <f>IF(ISNA(VLOOKUP(B11,Marchandises!$A$1:$E$139,4,0)),"",VLOOKUP(B11,Marchandises!$A$1:$E$139,4,0))</f>
        <v>Ea</v>
      </c>
      <c r="E11" s="63">
        <f>IF(ISNA(VLOOKUP(B11,Marchandises!$A$1:$E$139,5,0)),"",VLOOKUP(B11,Marchandises!$A$1:$E$139,5,0))</f>
        <v>0.89</v>
      </c>
      <c r="F11" s="64"/>
      <c r="G11" s="10">
        <v>1</v>
      </c>
      <c r="H11" s="65">
        <f>IF(B11="","",E11*G11)</f>
        <v>0.89</v>
      </c>
      <c r="I11" s="66"/>
    </row>
    <row r="12" spans="1:9" ht="14.45" customHeight="1" x14ac:dyDescent="0.25">
      <c r="A12" s="37"/>
      <c r="B12" s="10">
        <v>112</v>
      </c>
      <c r="C12" s="23" t="str">
        <f>IF(ISNA(VLOOKUP(B12,Marchandises!$A$1:$E$139,3,0)),"",VLOOKUP(B12,Marchandises!$A$1:$E$139,3,0))</f>
        <v>Eponge à récurer</v>
      </c>
      <c r="D12" s="23" t="str">
        <f>IF(ISNA(VLOOKUP(B12,Marchandises!$A$1:$E$139,4,0)),"",VLOOKUP(B12,Marchandises!$A$1:$E$139,4,0))</f>
        <v>Ea</v>
      </c>
      <c r="E12" s="63">
        <f>IF(ISNA(VLOOKUP(B12,Marchandises!$A$1:$E$139,5,0)),"",VLOOKUP(B12,Marchandises!$A$1:$E$139,5,0))</f>
        <v>0.53</v>
      </c>
      <c r="F12" s="64"/>
      <c r="G12" s="10">
        <v>3</v>
      </c>
      <c r="H12" s="65">
        <f t="shared" ref="H12:H48" si="0">IF(B12="","",E12*G12)</f>
        <v>1.59</v>
      </c>
      <c r="I12" s="66"/>
    </row>
    <row r="13" spans="1:9" ht="14.45" customHeight="1" x14ac:dyDescent="0.25">
      <c r="A13" s="37"/>
      <c r="B13" s="10">
        <v>103</v>
      </c>
      <c r="C13" s="23" t="str">
        <f>IF(ISNA(VLOOKUP(B13,Marchandises!$A$1:$E$139,3,0)),"",VLOOKUP(B13,Marchandises!$A$1:$E$139,3,0))</f>
        <v>Sucre kg</v>
      </c>
      <c r="D13" s="23" t="str">
        <f>IF(ISNA(VLOOKUP(B13,Marchandises!$A$1:$E$139,4,0)),"",VLOOKUP(B13,Marchandises!$A$1:$E$139,4,0))</f>
        <v>Ea</v>
      </c>
      <c r="E13" s="63">
        <f>IF(ISNA(VLOOKUP(B13,Marchandises!$A$1:$E$139,5,0)),"",VLOOKUP(B13,Marchandises!$A$1:$E$139,5,0))</f>
        <v>1.82</v>
      </c>
      <c r="F13" s="64"/>
      <c r="G13" s="10">
        <v>1</v>
      </c>
      <c r="H13" s="65">
        <f t="shared" si="0"/>
        <v>1.82</v>
      </c>
      <c r="I13" s="66"/>
    </row>
    <row r="14" spans="1:9" ht="14.45" customHeight="1" x14ac:dyDescent="0.25">
      <c r="A14" s="37"/>
      <c r="B14" s="10">
        <v>60</v>
      </c>
      <c r="C14" s="23" t="str">
        <f>IF(ISNA(VLOOKUP(B14,Marchandises!$A$1:$E$139,3,0)),"",VLOOKUP(B14,Marchandises!$A$1:$E$139,3,0))</f>
        <v>Eau 1,5 litre</v>
      </c>
      <c r="D14" s="23" t="str">
        <f>IF(ISNA(VLOOKUP(B14,Marchandises!$A$1:$E$139,4,0)),"",VLOOKUP(B14,Marchandises!$A$1:$E$139,4,0))</f>
        <v>Ea</v>
      </c>
      <c r="E14" s="63">
        <f>IF(ISNA(VLOOKUP(B14,Marchandises!$A$1:$E$139,5,0)),"",VLOOKUP(B14,Marchandises!$A$1:$E$139,5,0))</f>
        <v>0.5</v>
      </c>
      <c r="F14" s="64"/>
      <c r="G14" s="10">
        <v>60</v>
      </c>
      <c r="H14" s="65">
        <f t="shared" si="0"/>
        <v>30</v>
      </c>
      <c r="I14" s="66"/>
    </row>
    <row r="15" spans="1:9" ht="14.45" customHeight="1" x14ac:dyDescent="0.25">
      <c r="A15" s="37"/>
      <c r="B15" s="10">
        <v>80</v>
      </c>
      <c r="C15" s="23" t="str">
        <f>IF(ISNA(VLOOKUP(B15,Marchandises!$A$1:$E$139,3,0)),"",VLOOKUP(B15,Marchandises!$A$1:$E$139,3,0))</f>
        <v>Chimay Rouge 33cl</v>
      </c>
      <c r="D15" s="23" t="str">
        <f>IF(ISNA(VLOOKUP(B15,Marchandises!$A$1:$E$139,4,0)),"",VLOOKUP(B15,Marchandises!$A$1:$E$139,4,0))</f>
        <v>Ea</v>
      </c>
      <c r="E15" s="63">
        <f>IF(ISNA(VLOOKUP(B15,Marchandises!$A$1:$E$139,5,0)),"",VLOOKUP(B15,Marchandises!$A$1:$E$139,5,0))</f>
        <v>1.2</v>
      </c>
      <c r="F15" s="64"/>
      <c r="G15" s="10">
        <v>150</v>
      </c>
      <c r="H15" s="65">
        <f t="shared" si="0"/>
        <v>180</v>
      </c>
      <c r="I15" s="66"/>
    </row>
    <row r="16" spans="1:9" ht="14.45" customHeight="1" x14ac:dyDescent="0.25">
      <c r="A16" s="37"/>
      <c r="B16" s="10">
        <v>70</v>
      </c>
      <c r="C16" s="23" t="str">
        <f>IF(ISNA(VLOOKUP(B16,Marchandises!$A$1:$E$139,3,0)),"",VLOOKUP(B16,Marchandises!$A$1:$E$139,3,0))</f>
        <v>Jus multi-fruits 20 cl</v>
      </c>
      <c r="D16" s="23" t="str">
        <f>IF(ISNA(VLOOKUP(B16,Marchandises!$A$1:$E$139,4,0)),"",VLOOKUP(B16,Marchandises!$A$1:$E$139,4,0))</f>
        <v>Ea</v>
      </c>
      <c r="E16" s="63">
        <f>IF(ISNA(VLOOKUP(B16,Marchandises!$A$1:$E$139,5,0)),"",VLOOKUP(B16,Marchandises!$A$1:$E$139,5,0))</f>
        <v>0.6</v>
      </c>
      <c r="F16" s="64"/>
      <c r="G16" s="10">
        <v>20</v>
      </c>
      <c r="H16" s="65">
        <f t="shared" si="0"/>
        <v>12</v>
      </c>
      <c r="I16" s="66"/>
    </row>
    <row r="17" spans="1:9" ht="14.45" customHeight="1" x14ac:dyDescent="0.25">
      <c r="A17" s="37"/>
      <c r="B17" s="10"/>
      <c r="C17" s="23" t="str">
        <f>IF(ISNA(VLOOKUP(B17,Marchandises!$A$1:$E$139,3,0)),"",VLOOKUP(B17,Marchandises!$A$1:$E$139,3,0))</f>
        <v/>
      </c>
      <c r="D17" s="23" t="str">
        <f>IF(ISNA(VLOOKUP(B17,Marchandises!$A$1:$E$139,4,0)),"",VLOOKUP(B17,Marchandises!$A$1:$E$139,4,0))</f>
        <v/>
      </c>
      <c r="E17" s="63" t="str">
        <f>IF(ISNA(VLOOKUP(B17,Marchandises!$A$1:$E$139,5,0)),"",VLOOKUP(B17,Marchandises!$A$1:$E$139,5,0))</f>
        <v/>
      </c>
      <c r="F17" s="64"/>
      <c r="G17" s="10"/>
      <c r="H17" s="65" t="str">
        <f t="shared" si="0"/>
        <v/>
      </c>
      <c r="I17" s="66"/>
    </row>
    <row r="18" spans="1:9" ht="14.45" customHeight="1" x14ac:dyDescent="0.25">
      <c r="A18" s="37"/>
      <c r="B18" s="10"/>
      <c r="C18" s="23" t="str">
        <f>IF(ISNA(VLOOKUP(B18,Marchandises!$A$1:$E$139,3,0)),"",VLOOKUP(B18,Marchandises!$A$1:$E$139,3,0))</f>
        <v/>
      </c>
      <c r="D18" s="23" t="str">
        <f>IF(ISNA(VLOOKUP(B18,Marchandises!$A$1:$E$139,4,0)),"",VLOOKUP(B18,Marchandises!$A$1:$E$139,4,0))</f>
        <v/>
      </c>
      <c r="E18" s="63" t="str">
        <f>IF(ISNA(VLOOKUP(B18,Marchandises!$A$1:$E$139,5,0)),"",VLOOKUP(B18,Marchandises!$A$1:$E$139,5,0))</f>
        <v/>
      </c>
      <c r="F18" s="64"/>
      <c r="G18" s="10"/>
      <c r="H18" s="65" t="str">
        <f t="shared" si="0"/>
        <v/>
      </c>
      <c r="I18" s="66"/>
    </row>
    <row r="19" spans="1:9" ht="14.45" customHeight="1" x14ac:dyDescent="0.25">
      <c r="A19" s="37"/>
      <c r="B19" s="10"/>
      <c r="C19" s="23" t="str">
        <f>IF(ISNA(VLOOKUP(B19,Marchandises!$A$1:$E$139,3,0)),"",VLOOKUP(B19,Marchandises!$A$1:$E$139,3,0))</f>
        <v/>
      </c>
      <c r="D19" s="23" t="str">
        <f>IF(ISNA(VLOOKUP(B19,Marchandises!$A$1:$E$139,4,0)),"",VLOOKUP(B19,Marchandises!$A$1:$E$139,4,0))</f>
        <v/>
      </c>
      <c r="E19" s="63" t="str">
        <f>IF(ISNA(VLOOKUP(B19,Marchandises!$A$1:$E$139,5,0)),"",VLOOKUP(B19,Marchandises!$A$1:$E$139,5,0))</f>
        <v/>
      </c>
      <c r="F19" s="64"/>
      <c r="G19" s="10"/>
      <c r="H19" s="65" t="str">
        <f t="shared" si="0"/>
        <v/>
      </c>
      <c r="I19" s="66"/>
    </row>
    <row r="20" spans="1:9" ht="14.45" customHeight="1" x14ac:dyDescent="0.25">
      <c r="A20" s="37"/>
      <c r="B20" s="10"/>
      <c r="C20" s="23" t="str">
        <f>IF(ISNA(VLOOKUP(B20,Marchandises!$A$1:$E$139,3,0)),"",VLOOKUP(B20,Marchandises!$A$1:$E$139,3,0))</f>
        <v/>
      </c>
      <c r="D20" s="23" t="str">
        <f>IF(ISNA(VLOOKUP(B20,Marchandises!$A$1:$E$139,4,0)),"",VLOOKUP(B20,Marchandises!$A$1:$E$139,4,0))</f>
        <v/>
      </c>
      <c r="E20" s="63" t="str">
        <f>IF(ISNA(VLOOKUP(B20,Marchandises!$A$1:$E$139,5,0)),"",VLOOKUP(B20,Marchandises!$A$1:$E$139,5,0))</f>
        <v/>
      </c>
      <c r="F20" s="64"/>
      <c r="G20" s="10"/>
      <c r="H20" s="65" t="str">
        <f t="shared" si="0"/>
        <v/>
      </c>
      <c r="I20" s="66"/>
    </row>
    <row r="21" spans="1:9" ht="14.45" customHeight="1" x14ac:dyDescent="0.25">
      <c r="A21" s="37"/>
      <c r="B21" s="10"/>
      <c r="C21" s="23" t="str">
        <f>IF(ISNA(VLOOKUP(B21,Marchandises!$A$1:$E$139,3,0)),"",VLOOKUP(B21,Marchandises!$A$1:$E$139,3,0))</f>
        <v/>
      </c>
      <c r="D21" s="23" t="str">
        <f>IF(ISNA(VLOOKUP(B21,Marchandises!$A$1:$E$139,4,0)),"",VLOOKUP(B21,Marchandises!$A$1:$E$139,4,0))</f>
        <v/>
      </c>
      <c r="E21" s="63" t="str">
        <f>IF(ISNA(VLOOKUP(B21,Marchandises!$A$1:$E$139,5,0)),"",VLOOKUP(B21,Marchandises!$A$1:$E$139,5,0))</f>
        <v/>
      </c>
      <c r="F21" s="64"/>
      <c r="G21" s="10"/>
      <c r="H21" s="65" t="str">
        <f t="shared" si="0"/>
        <v/>
      </c>
      <c r="I21" s="66"/>
    </row>
    <row r="22" spans="1:9" ht="14.45" customHeight="1" x14ac:dyDescent="0.25">
      <c r="A22" s="37"/>
      <c r="B22" s="10"/>
      <c r="C22" s="23" t="str">
        <f>IF(ISNA(VLOOKUP(B22,Marchandises!$A$1:$E$139,3,0)),"",VLOOKUP(B22,Marchandises!$A$1:$E$139,3,0))</f>
        <v/>
      </c>
      <c r="D22" s="23" t="str">
        <f>IF(ISNA(VLOOKUP(B22,Marchandises!$A$1:$E$139,4,0)),"",VLOOKUP(B22,Marchandises!$A$1:$E$139,4,0))</f>
        <v/>
      </c>
      <c r="E22" s="63" t="str">
        <f>IF(ISNA(VLOOKUP(B22,Marchandises!$A$1:$E$139,5,0)),"",VLOOKUP(B22,Marchandises!$A$1:$E$139,5,0))</f>
        <v/>
      </c>
      <c r="F22" s="64"/>
      <c r="G22" s="10"/>
      <c r="H22" s="65" t="str">
        <f t="shared" si="0"/>
        <v/>
      </c>
      <c r="I22" s="66"/>
    </row>
    <row r="23" spans="1:9" ht="14.45" customHeight="1" x14ac:dyDescent="0.25">
      <c r="A23" s="37"/>
      <c r="B23" s="10"/>
      <c r="C23" s="23" t="str">
        <f>IF(ISNA(VLOOKUP(B23,Marchandises!$A$1:$E$139,3,0)),"",VLOOKUP(B23,Marchandises!$A$1:$E$139,3,0))</f>
        <v/>
      </c>
      <c r="D23" s="23" t="str">
        <f>IF(ISNA(VLOOKUP(B23,Marchandises!$A$1:$E$139,4,0)),"",VLOOKUP(B23,Marchandises!$A$1:$E$139,4,0))</f>
        <v/>
      </c>
      <c r="E23" s="63" t="str">
        <f>IF(ISNA(VLOOKUP(B23,Marchandises!$A$1:$E$139,5,0)),"",VLOOKUP(B23,Marchandises!$A$1:$E$139,5,0))</f>
        <v/>
      </c>
      <c r="F23" s="64"/>
      <c r="G23" s="10"/>
      <c r="H23" s="65" t="str">
        <f t="shared" si="0"/>
        <v/>
      </c>
      <c r="I23" s="66"/>
    </row>
    <row r="24" spans="1:9" ht="14.45" customHeight="1" x14ac:dyDescent="0.25">
      <c r="A24" s="37"/>
      <c r="B24" s="10"/>
      <c r="C24" s="23" t="str">
        <f>IF(ISNA(VLOOKUP(B24,Marchandises!$A$1:$E$139,3,0)),"",VLOOKUP(B24,Marchandises!$A$1:$E$139,3,0))</f>
        <v/>
      </c>
      <c r="D24" s="23" t="str">
        <f>IF(ISNA(VLOOKUP(B24,Marchandises!$A$1:$E$139,4,0)),"",VLOOKUP(B24,Marchandises!$A$1:$E$139,4,0))</f>
        <v/>
      </c>
      <c r="E24" s="63" t="str">
        <f>IF(ISNA(VLOOKUP(B24,Marchandises!$A$1:$E$139,5,0)),"",VLOOKUP(B24,Marchandises!$A$1:$E$139,5,0))</f>
        <v/>
      </c>
      <c r="F24" s="64"/>
      <c r="G24" s="10"/>
      <c r="H24" s="65" t="str">
        <f t="shared" si="0"/>
        <v/>
      </c>
      <c r="I24" s="66"/>
    </row>
    <row r="25" spans="1:9" ht="14.45" customHeight="1" x14ac:dyDescent="0.25">
      <c r="A25" s="37"/>
      <c r="B25" s="10"/>
      <c r="C25" s="23" t="str">
        <f>IF(ISNA(VLOOKUP(B25,Marchandises!$A$1:$E$139,3,0)),"",VLOOKUP(B25,Marchandises!$A$1:$E$139,3,0))</f>
        <v/>
      </c>
      <c r="D25" s="23" t="str">
        <f>IF(ISNA(VLOOKUP(B25,Marchandises!$A$1:$E$139,4,0)),"",VLOOKUP(B25,Marchandises!$A$1:$E$139,4,0))</f>
        <v/>
      </c>
      <c r="E25" s="63" t="str">
        <f>IF(ISNA(VLOOKUP(B25,Marchandises!$A$1:$E$139,5,0)),"",VLOOKUP(B25,Marchandises!$A$1:$E$139,5,0))</f>
        <v/>
      </c>
      <c r="F25" s="64"/>
      <c r="G25" s="10"/>
      <c r="H25" s="65" t="str">
        <f t="shared" si="0"/>
        <v/>
      </c>
      <c r="I25" s="66"/>
    </row>
    <row r="26" spans="1:9" ht="14.45" customHeight="1" x14ac:dyDescent="0.25">
      <c r="A26" s="37"/>
      <c r="B26" s="10"/>
      <c r="C26" s="23" t="str">
        <f>IF(ISNA(VLOOKUP(B26,Marchandises!$A$1:$E$139,3,0)),"",VLOOKUP(B26,Marchandises!$A$1:$E$139,3,0))</f>
        <v/>
      </c>
      <c r="D26" s="23" t="str">
        <f>IF(ISNA(VLOOKUP(B26,Marchandises!$A$1:$E$139,4,0)),"",VLOOKUP(B26,Marchandises!$A$1:$E$139,4,0))</f>
        <v/>
      </c>
      <c r="E26" s="63" t="str">
        <f>IF(ISNA(VLOOKUP(B26,Marchandises!$A$1:$E$139,5,0)),"",VLOOKUP(B26,Marchandises!$A$1:$E$139,5,0))</f>
        <v/>
      </c>
      <c r="F26" s="64"/>
      <c r="G26" s="10"/>
      <c r="H26" s="65" t="str">
        <f t="shared" si="0"/>
        <v/>
      </c>
      <c r="I26" s="66"/>
    </row>
    <row r="27" spans="1:9" ht="14.45" customHeight="1" x14ac:dyDescent="0.25">
      <c r="A27" s="37"/>
      <c r="B27" s="10"/>
      <c r="C27" s="23" t="str">
        <f>IF(ISNA(VLOOKUP(B27,Marchandises!$A$1:$E$139,3,0)),"",VLOOKUP(B27,Marchandises!$A$1:$E$139,3,0))</f>
        <v/>
      </c>
      <c r="D27" s="23" t="str">
        <f>IF(ISNA(VLOOKUP(B27,Marchandises!$A$1:$E$139,4,0)),"",VLOOKUP(B27,Marchandises!$A$1:$E$139,4,0))</f>
        <v/>
      </c>
      <c r="E27" s="63" t="str">
        <f>IF(ISNA(VLOOKUP(B27,Marchandises!$A$1:$E$139,5,0)),"",VLOOKUP(B27,Marchandises!$A$1:$E$139,5,0))</f>
        <v/>
      </c>
      <c r="F27" s="64"/>
      <c r="G27" s="10"/>
      <c r="H27" s="65" t="str">
        <f t="shared" si="0"/>
        <v/>
      </c>
      <c r="I27" s="66"/>
    </row>
    <row r="28" spans="1:9" ht="14.45" customHeight="1" x14ac:dyDescent="0.25">
      <c r="A28" s="37"/>
      <c r="B28" s="10"/>
      <c r="C28" s="23" t="str">
        <f>IF(ISNA(VLOOKUP(B28,Marchandises!$A$1:$E$139,3,0)),"",VLOOKUP(B28,Marchandises!$A$1:$E$139,3,0))</f>
        <v/>
      </c>
      <c r="D28" s="23" t="str">
        <f>IF(ISNA(VLOOKUP(B28,Marchandises!$A$1:$E$139,4,0)),"",VLOOKUP(B28,Marchandises!$A$1:$E$139,4,0))</f>
        <v/>
      </c>
      <c r="E28" s="63" t="str">
        <f>IF(ISNA(VLOOKUP(B28,Marchandises!$A$1:$E$139,5,0)),"",VLOOKUP(B28,Marchandises!$A$1:$E$139,5,0))</f>
        <v/>
      </c>
      <c r="F28" s="64"/>
      <c r="G28" s="10"/>
      <c r="H28" s="65" t="str">
        <f t="shared" si="0"/>
        <v/>
      </c>
      <c r="I28" s="66"/>
    </row>
    <row r="29" spans="1:9" ht="14.45" customHeight="1" x14ac:dyDescent="0.25">
      <c r="A29" s="37"/>
      <c r="B29" s="10"/>
      <c r="C29" s="23" t="str">
        <f>IF(ISNA(VLOOKUP(B29,Marchandises!$A$1:$E$139,3,0)),"",VLOOKUP(B29,Marchandises!$A$1:$E$139,3,0))</f>
        <v/>
      </c>
      <c r="D29" s="23" t="str">
        <f>IF(ISNA(VLOOKUP(B29,Marchandises!$A$1:$E$139,4,0)),"",VLOOKUP(B29,Marchandises!$A$1:$E$139,4,0))</f>
        <v/>
      </c>
      <c r="E29" s="63" t="str">
        <f>IF(ISNA(VLOOKUP(B29,Marchandises!$A$1:$E$139,5,0)),"",VLOOKUP(B29,Marchandises!$A$1:$E$139,5,0))</f>
        <v/>
      </c>
      <c r="F29" s="64"/>
      <c r="G29" s="10"/>
      <c r="H29" s="65" t="str">
        <f t="shared" si="0"/>
        <v/>
      </c>
      <c r="I29" s="66"/>
    </row>
    <row r="30" spans="1:9" ht="14.45" customHeight="1" x14ac:dyDescent="0.25">
      <c r="A30" s="37"/>
      <c r="B30" s="10"/>
      <c r="C30" s="23" t="str">
        <f>IF(ISNA(VLOOKUP(B30,Marchandises!$A$1:$E$139,3,0)),"",VLOOKUP(B30,Marchandises!$A$1:$E$139,3,0))</f>
        <v/>
      </c>
      <c r="D30" s="23" t="str">
        <f>IF(ISNA(VLOOKUP(B30,Marchandises!$A$1:$E$139,4,0)),"",VLOOKUP(B30,Marchandises!$A$1:$E$139,4,0))</f>
        <v/>
      </c>
      <c r="E30" s="63" t="str">
        <f>IF(ISNA(VLOOKUP(B30,Marchandises!$A$1:$E$139,5,0)),"",VLOOKUP(B30,Marchandises!$A$1:$E$139,5,0))</f>
        <v/>
      </c>
      <c r="F30" s="64"/>
      <c r="G30" s="10"/>
      <c r="H30" s="65" t="str">
        <f t="shared" si="0"/>
        <v/>
      </c>
      <c r="I30" s="66"/>
    </row>
    <row r="31" spans="1:9" ht="14.45" customHeight="1" x14ac:dyDescent="0.25">
      <c r="A31" s="37"/>
      <c r="B31" s="10"/>
      <c r="C31" s="23" t="str">
        <f>IF(ISNA(VLOOKUP(B31,Marchandises!$A$1:$E$139,3,0)),"",VLOOKUP(B31,Marchandises!$A$1:$E$139,3,0))</f>
        <v/>
      </c>
      <c r="D31" s="23" t="str">
        <f>IF(ISNA(VLOOKUP(B31,Marchandises!$A$1:$E$139,4,0)),"",VLOOKUP(B31,Marchandises!$A$1:$E$139,4,0))</f>
        <v/>
      </c>
      <c r="E31" s="63" t="str">
        <f>IF(ISNA(VLOOKUP(B31,Marchandises!$A$1:$E$139,5,0)),"",VLOOKUP(B31,Marchandises!$A$1:$E$139,5,0))</f>
        <v/>
      </c>
      <c r="F31" s="64"/>
      <c r="G31" s="10"/>
      <c r="H31" s="65" t="str">
        <f t="shared" si="0"/>
        <v/>
      </c>
      <c r="I31" s="66"/>
    </row>
    <row r="32" spans="1:9" ht="14.45" customHeight="1" x14ac:dyDescent="0.25">
      <c r="A32" s="37"/>
      <c r="B32" s="10"/>
      <c r="C32" s="23" t="str">
        <f>IF(ISNA(VLOOKUP(B32,Marchandises!$A$1:$E$139,3,0)),"",VLOOKUP(B32,Marchandises!$A$1:$E$139,3,0))</f>
        <v/>
      </c>
      <c r="D32" s="23" t="str">
        <f>IF(ISNA(VLOOKUP(B32,Marchandises!$A$1:$E$139,4,0)),"",VLOOKUP(B32,Marchandises!$A$1:$E$139,4,0))</f>
        <v/>
      </c>
      <c r="E32" s="63" t="str">
        <f>IF(ISNA(VLOOKUP(B32,Marchandises!$A$1:$E$139,5,0)),"",VLOOKUP(B32,Marchandises!$A$1:$E$139,5,0))</f>
        <v/>
      </c>
      <c r="F32" s="64"/>
      <c r="G32" s="10"/>
      <c r="H32" s="65" t="str">
        <f t="shared" si="0"/>
        <v/>
      </c>
      <c r="I32" s="66"/>
    </row>
    <row r="33" spans="1:9" ht="14.45" customHeight="1" x14ac:dyDescent="0.25">
      <c r="A33" s="37"/>
      <c r="B33" s="10"/>
      <c r="C33" s="23" t="str">
        <f>IF(ISNA(VLOOKUP(B33,Marchandises!$A$1:$E$139,3,0)),"",VLOOKUP(B33,Marchandises!$A$1:$E$139,3,0))</f>
        <v/>
      </c>
      <c r="D33" s="23" t="str">
        <f>IF(ISNA(VLOOKUP(B33,Marchandises!$A$1:$E$139,4,0)),"",VLOOKUP(B33,Marchandises!$A$1:$E$139,4,0))</f>
        <v/>
      </c>
      <c r="E33" s="63" t="str">
        <f>IF(ISNA(VLOOKUP(B33,Marchandises!$A$1:$E$139,5,0)),"",VLOOKUP(B33,Marchandises!$A$1:$E$139,5,0))</f>
        <v/>
      </c>
      <c r="F33" s="64"/>
      <c r="G33" s="10"/>
      <c r="H33" s="65" t="str">
        <f t="shared" si="0"/>
        <v/>
      </c>
      <c r="I33" s="66"/>
    </row>
    <row r="34" spans="1:9" ht="14.45" customHeight="1" x14ac:dyDescent="0.25">
      <c r="A34" s="37"/>
      <c r="B34" s="10"/>
      <c r="C34" s="23" t="str">
        <f>IF(ISNA(VLOOKUP(B34,Marchandises!$A$1:$E$139,3,0)),"",VLOOKUP(B34,Marchandises!$A$1:$E$139,3,0))</f>
        <v/>
      </c>
      <c r="D34" s="23" t="str">
        <f>IF(ISNA(VLOOKUP(B34,Marchandises!$A$1:$E$139,4,0)),"",VLOOKUP(B34,Marchandises!$A$1:$E$139,4,0))</f>
        <v/>
      </c>
      <c r="E34" s="63" t="str">
        <f>IF(ISNA(VLOOKUP(B34,Marchandises!$A$1:$E$139,5,0)),"",VLOOKUP(B34,Marchandises!$A$1:$E$139,5,0))</f>
        <v/>
      </c>
      <c r="F34" s="64"/>
      <c r="G34" s="10"/>
      <c r="H34" s="65" t="str">
        <f t="shared" si="0"/>
        <v/>
      </c>
      <c r="I34" s="66"/>
    </row>
    <row r="35" spans="1:9" ht="14.45" customHeight="1" x14ac:dyDescent="0.25">
      <c r="A35" s="37"/>
      <c r="B35" s="10"/>
      <c r="C35" s="23" t="str">
        <f>IF(ISNA(VLOOKUP(B35,Marchandises!$A$1:$E$139,3,0)),"",VLOOKUP(B35,Marchandises!$A$1:$E$139,3,0))</f>
        <v/>
      </c>
      <c r="D35" s="23" t="str">
        <f>IF(ISNA(VLOOKUP(B35,Marchandises!$A$1:$E$139,4,0)),"",VLOOKUP(B35,Marchandises!$A$1:$E$139,4,0))</f>
        <v/>
      </c>
      <c r="E35" s="63" t="str">
        <f>IF(ISNA(VLOOKUP(B35,Marchandises!$A$1:$E$139,5,0)),"",VLOOKUP(B35,Marchandises!$A$1:$E$139,5,0))</f>
        <v/>
      </c>
      <c r="F35" s="64"/>
      <c r="G35" s="10"/>
      <c r="H35" s="65" t="str">
        <f t="shared" si="0"/>
        <v/>
      </c>
      <c r="I35" s="66"/>
    </row>
    <row r="36" spans="1:9" ht="14.45" customHeight="1" x14ac:dyDescent="0.25">
      <c r="A36" s="37"/>
      <c r="B36" s="10"/>
      <c r="C36" s="23" t="str">
        <f>IF(ISNA(VLOOKUP(B36,Marchandises!$A$1:$E$139,3,0)),"",VLOOKUP(B36,Marchandises!$A$1:$E$139,3,0))</f>
        <v/>
      </c>
      <c r="D36" s="23" t="str">
        <f>IF(ISNA(VLOOKUP(B36,Marchandises!$A$1:$E$139,4,0)),"",VLOOKUP(B36,Marchandises!$A$1:$E$139,4,0))</f>
        <v/>
      </c>
      <c r="E36" s="63" t="str">
        <f>IF(ISNA(VLOOKUP(B36,Marchandises!$A$1:$E$139,5,0)),"",VLOOKUP(B36,Marchandises!$A$1:$E$139,5,0))</f>
        <v/>
      </c>
      <c r="F36" s="64"/>
      <c r="G36" s="10"/>
      <c r="H36" s="65" t="str">
        <f t="shared" si="0"/>
        <v/>
      </c>
      <c r="I36" s="66"/>
    </row>
    <row r="37" spans="1:9" ht="14.45" customHeight="1" x14ac:dyDescent="0.25">
      <c r="A37" s="37"/>
      <c r="B37" s="10"/>
      <c r="C37" s="23" t="str">
        <f>IF(ISNA(VLOOKUP(B37,Marchandises!$A$1:$E$139,3,0)),"",VLOOKUP(B37,Marchandises!$A$1:$E$139,3,0))</f>
        <v/>
      </c>
      <c r="D37" s="23" t="str">
        <f>IF(ISNA(VLOOKUP(B37,Marchandises!$A$1:$E$139,4,0)),"",VLOOKUP(B37,Marchandises!$A$1:$E$139,4,0))</f>
        <v/>
      </c>
      <c r="E37" s="63" t="str">
        <f>IF(ISNA(VLOOKUP(B37,Marchandises!$A$1:$E$139,5,0)),"",VLOOKUP(B37,Marchandises!$A$1:$E$139,5,0))</f>
        <v/>
      </c>
      <c r="F37" s="64"/>
      <c r="G37" s="10"/>
      <c r="H37" s="65" t="str">
        <f t="shared" si="0"/>
        <v/>
      </c>
      <c r="I37" s="66"/>
    </row>
    <row r="38" spans="1:9" ht="14.45" customHeight="1" x14ac:dyDescent="0.25">
      <c r="A38" s="37"/>
      <c r="B38" s="10"/>
      <c r="C38" s="23" t="str">
        <f>IF(ISNA(VLOOKUP(B38,Marchandises!$A$1:$E$139,3,0)),"",VLOOKUP(B38,Marchandises!$A$1:$E$139,3,0))</f>
        <v/>
      </c>
      <c r="D38" s="23" t="str">
        <f>IF(ISNA(VLOOKUP(B38,Marchandises!$A$1:$E$139,4,0)),"",VLOOKUP(B38,Marchandises!$A$1:$E$139,4,0))</f>
        <v/>
      </c>
      <c r="E38" s="63" t="str">
        <f>IF(ISNA(VLOOKUP(B38,Marchandises!$A$1:$E$139,5,0)),"",VLOOKUP(B38,Marchandises!$A$1:$E$139,5,0))</f>
        <v/>
      </c>
      <c r="F38" s="64"/>
      <c r="G38" s="10"/>
      <c r="H38" s="65" t="str">
        <f t="shared" si="0"/>
        <v/>
      </c>
      <c r="I38" s="66"/>
    </row>
    <row r="39" spans="1:9" ht="14.45" customHeight="1" x14ac:dyDescent="0.25">
      <c r="A39" s="37"/>
      <c r="B39" s="10"/>
      <c r="C39" s="23" t="str">
        <f>IF(ISNA(VLOOKUP(B39,Marchandises!$A$1:$E$139,3,0)),"",VLOOKUP(B39,Marchandises!$A$1:$E$139,3,0))</f>
        <v/>
      </c>
      <c r="D39" s="23" t="str">
        <f>IF(ISNA(VLOOKUP(B39,Marchandises!$A$1:$E$139,4,0)),"",VLOOKUP(B39,Marchandises!$A$1:$E$139,4,0))</f>
        <v/>
      </c>
      <c r="E39" s="63" t="str">
        <f>IF(ISNA(VLOOKUP(B39,Marchandises!$A$1:$E$139,5,0)),"",VLOOKUP(B39,Marchandises!$A$1:$E$139,5,0))</f>
        <v/>
      </c>
      <c r="F39" s="64"/>
      <c r="G39" s="10"/>
      <c r="H39" s="65" t="str">
        <f t="shared" si="0"/>
        <v/>
      </c>
      <c r="I39" s="66"/>
    </row>
    <row r="40" spans="1:9" ht="14.45" customHeight="1" x14ac:dyDescent="0.25">
      <c r="A40" s="37"/>
      <c r="B40" s="10"/>
      <c r="C40" s="23" t="str">
        <f>IF(ISNA(VLOOKUP(B40,Marchandises!$A$1:$E$139,3,0)),"",VLOOKUP(B40,Marchandises!$A$1:$E$139,3,0))</f>
        <v/>
      </c>
      <c r="D40" s="23" t="str">
        <f>IF(ISNA(VLOOKUP(B40,Marchandises!$A$1:$E$139,4,0)),"",VLOOKUP(B40,Marchandises!$A$1:$E$139,4,0))</f>
        <v/>
      </c>
      <c r="E40" s="63" t="str">
        <f>IF(ISNA(VLOOKUP(B40,Marchandises!$A$1:$E$139,5,0)),"",VLOOKUP(B40,Marchandises!$A$1:$E$139,5,0))</f>
        <v/>
      </c>
      <c r="F40" s="64"/>
      <c r="G40" s="10"/>
      <c r="H40" s="65" t="str">
        <f t="shared" si="0"/>
        <v/>
      </c>
      <c r="I40" s="66"/>
    </row>
    <row r="41" spans="1:9" ht="14.45" customHeight="1" x14ac:dyDescent="0.25">
      <c r="A41" s="37"/>
      <c r="B41" s="10"/>
      <c r="C41" s="23" t="str">
        <f>IF(ISNA(VLOOKUP(B41,Marchandises!$A$1:$E$139,3,0)),"",VLOOKUP(B41,Marchandises!$A$1:$E$139,3,0))</f>
        <v/>
      </c>
      <c r="D41" s="23" t="str">
        <f>IF(ISNA(VLOOKUP(B41,Marchandises!$A$1:$E$139,4,0)),"",VLOOKUP(B41,Marchandises!$A$1:$E$139,4,0))</f>
        <v/>
      </c>
      <c r="E41" s="63" t="str">
        <f>IF(ISNA(VLOOKUP(B41,Marchandises!$A$1:$E$139,5,0)),"",VLOOKUP(B41,Marchandises!$A$1:$E$139,5,0))</f>
        <v/>
      </c>
      <c r="F41" s="64"/>
      <c r="G41" s="10"/>
      <c r="H41" s="65" t="str">
        <f t="shared" si="0"/>
        <v/>
      </c>
      <c r="I41" s="66"/>
    </row>
    <row r="42" spans="1:9" ht="14.45" customHeight="1" x14ac:dyDescent="0.25">
      <c r="A42" s="37"/>
      <c r="B42" s="10"/>
      <c r="C42" s="23" t="str">
        <f>IF(ISNA(VLOOKUP(B42,Marchandises!$A$1:$E$139,3,0)),"",VLOOKUP(B42,Marchandises!$A$1:$E$139,3,0))</f>
        <v/>
      </c>
      <c r="D42" s="23" t="str">
        <f>IF(ISNA(VLOOKUP(B42,Marchandises!$A$1:$E$139,4,0)),"",VLOOKUP(B42,Marchandises!$A$1:$E$139,4,0))</f>
        <v/>
      </c>
      <c r="E42" s="63" t="str">
        <f>IF(ISNA(VLOOKUP(B42,Marchandises!$A$1:$E$139,5,0)),"",VLOOKUP(B42,Marchandises!$A$1:$E$139,5,0))</f>
        <v/>
      </c>
      <c r="F42" s="64"/>
      <c r="G42" s="10"/>
      <c r="H42" s="65" t="str">
        <f t="shared" si="0"/>
        <v/>
      </c>
      <c r="I42" s="66"/>
    </row>
    <row r="43" spans="1:9" ht="14.45" customHeight="1" x14ac:dyDescent="0.25">
      <c r="A43" s="37"/>
      <c r="B43" s="10"/>
      <c r="C43" s="23" t="str">
        <f>IF(ISNA(VLOOKUP(B43,Marchandises!$A$1:$E$139,3,0)),"",VLOOKUP(B43,Marchandises!$A$1:$E$139,3,0))</f>
        <v/>
      </c>
      <c r="D43" s="23" t="str">
        <f>IF(ISNA(VLOOKUP(B43,Marchandises!$A$1:$E$139,4,0)),"",VLOOKUP(B43,Marchandises!$A$1:$E$139,4,0))</f>
        <v/>
      </c>
      <c r="E43" s="63" t="str">
        <f>IF(ISNA(VLOOKUP(B43,Marchandises!$A$1:$E$139,5,0)),"",VLOOKUP(B43,Marchandises!$A$1:$E$139,5,0))</f>
        <v/>
      </c>
      <c r="F43" s="64"/>
      <c r="G43" s="10"/>
      <c r="H43" s="65" t="str">
        <f t="shared" si="0"/>
        <v/>
      </c>
      <c r="I43" s="66"/>
    </row>
    <row r="44" spans="1:9" x14ac:dyDescent="0.25">
      <c r="A44" s="37"/>
      <c r="B44" s="10"/>
      <c r="C44" s="23" t="str">
        <f>IF(ISNA(VLOOKUP(B44,Marchandises!$A$1:$E$139,3,0)),"",VLOOKUP(B44,Marchandises!$A$1:$E$139,3,0))</f>
        <v/>
      </c>
      <c r="D44" s="23" t="str">
        <f>IF(ISNA(VLOOKUP(B44,Marchandises!$A$1:$E$139,4,0)),"",VLOOKUP(B44,Marchandises!$A$1:$E$139,4,0))</f>
        <v/>
      </c>
      <c r="E44" s="63" t="str">
        <f>IF(ISNA(VLOOKUP(B44,Marchandises!$A$1:$E$139,5,0)),"",VLOOKUP(B44,Marchandises!$A$1:$E$139,5,0))</f>
        <v/>
      </c>
      <c r="F44" s="64"/>
      <c r="G44" s="10"/>
      <c r="H44" s="65" t="str">
        <f t="shared" si="0"/>
        <v/>
      </c>
      <c r="I44" s="66"/>
    </row>
    <row r="45" spans="1:9" x14ac:dyDescent="0.25">
      <c r="A45" s="37"/>
      <c r="B45" s="10"/>
      <c r="C45" s="23" t="str">
        <f>IF(ISNA(VLOOKUP(B45,Marchandises!$A$1:$E$139,3,0)),"",VLOOKUP(B45,Marchandises!$A$1:$E$139,3,0))</f>
        <v/>
      </c>
      <c r="D45" s="23" t="str">
        <f>IF(ISNA(VLOOKUP(B45,Marchandises!$A$1:$E$139,4,0)),"",VLOOKUP(B45,Marchandises!$A$1:$E$139,4,0))</f>
        <v/>
      </c>
      <c r="E45" s="63" t="str">
        <f>IF(ISNA(VLOOKUP(B45,Marchandises!$A$1:$E$139,5,0)),"",VLOOKUP(B45,Marchandises!$A$1:$E$139,5,0))</f>
        <v/>
      </c>
      <c r="F45" s="64"/>
      <c r="G45" s="10"/>
      <c r="H45" s="65" t="str">
        <f t="shared" si="0"/>
        <v/>
      </c>
      <c r="I45" s="66"/>
    </row>
    <row r="46" spans="1:9" x14ac:dyDescent="0.25">
      <c r="A46" s="37"/>
      <c r="B46" s="10"/>
      <c r="C46" s="23" t="str">
        <f>IF(ISNA(VLOOKUP(B46,Marchandises!$A$1:$E$139,3,0)),"",VLOOKUP(B46,Marchandises!$A$1:$E$139,3,0))</f>
        <v/>
      </c>
      <c r="D46" s="23" t="str">
        <f>IF(ISNA(VLOOKUP(B46,Marchandises!$A$1:$E$139,4,0)),"",VLOOKUP(B46,Marchandises!$A$1:$E$139,4,0))</f>
        <v/>
      </c>
      <c r="E46" s="63" t="str">
        <f>IF(ISNA(VLOOKUP(B46,Marchandises!$A$1:$E$139,5,0)),"",VLOOKUP(B46,Marchandises!$A$1:$E$139,5,0))</f>
        <v/>
      </c>
      <c r="F46" s="64"/>
      <c r="G46" s="10"/>
      <c r="H46" s="65" t="str">
        <f t="shared" si="0"/>
        <v/>
      </c>
      <c r="I46" s="66"/>
    </row>
    <row r="47" spans="1:9" x14ac:dyDescent="0.25">
      <c r="A47" s="37"/>
      <c r="B47" s="10"/>
      <c r="C47" s="23" t="str">
        <f>IF(ISNA(VLOOKUP(B47,Marchandises!$A$1:$E$139,3,0)),"",VLOOKUP(B47,Marchandises!$A$1:$E$139,3,0))</f>
        <v/>
      </c>
      <c r="D47" s="23" t="str">
        <f>IF(ISNA(VLOOKUP(B47,Marchandises!$A$1:$E$139,4,0)),"",VLOOKUP(B47,Marchandises!$A$1:$E$139,4,0))</f>
        <v/>
      </c>
      <c r="E47" s="63" t="str">
        <f>IF(ISNA(VLOOKUP(B47,Marchandises!$A$1:$E$139,5,0)),"",VLOOKUP(B47,Marchandises!$A$1:$E$139,5,0))</f>
        <v/>
      </c>
      <c r="F47" s="64"/>
      <c r="G47" s="10"/>
      <c r="H47" s="65" t="str">
        <f t="shared" si="0"/>
        <v/>
      </c>
      <c r="I47" s="66"/>
    </row>
    <row r="48" spans="1:9" x14ac:dyDescent="0.25">
      <c r="A48" s="37"/>
      <c r="B48" s="10"/>
      <c r="C48" s="23" t="str">
        <f>IF(ISNA(VLOOKUP(B48,Marchandises!$A$1:$E$139,3,0)),"",VLOOKUP(B48,Marchandises!$A$1:$E$139,3,0))</f>
        <v/>
      </c>
      <c r="D48" s="23" t="str">
        <f>IF(ISNA(VLOOKUP(B48,Marchandises!$A$1:$E$139,4,0)),"",VLOOKUP(B48,Marchandises!$A$1:$E$139,4,0))</f>
        <v/>
      </c>
      <c r="E48" s="63" t="str">
        <f>IF(ISNA(VLOOKUP(B48,Marchandises!$A$1:$E$139,5,0)),"",VLOOKUP(B48,Marchandises!$A$1:$E$139,5,0))</f>
        <v/>
      </c>
      <c r="F48" s="64"/>
      <c r="G48" s="10"/>
      <c r="H48" s="65" t="str">
        <f t="shared" si="0"/>
        <v/>
      </c>
      <c r="I48" s="66"/>
    </row>
    <row r="49" spans="1:9" ht="5.25" customHeight="1" thickBot="1" x14ac:dyDescent="0.3">
      <c r="A49" s="38"/>
      <c r="B49" s="39"/>
      <c r="C49" s="39"/>
      <c r="D49" s="39"/>
      <c r="E49" s="39"/>
      <c r="F49" s="39"/>
      <c r="G49" s="39"/>
      <c r="H49" s="40"/>
      <c r="I49" s="41"/>
    </row>
    <row r="50" spans="1:9" ht="21.75" customHeight="1" x14ac:dyDescent="0.25">
      <c r="A50" s="42" t="s">
        <v>19</v>
      </c>
      <c r="B50" s="104" t="s">
        <v>20</v>
      </c>
      <c r="C50" s="105"/>
      <c r="D50" s="105"/>
      <c r="E50" s="105"/>
      <c r="F50" s="105"/>
      <c r="G50" s="105"/>
      <c r="H50" s="108">
        <f>SUM(H10:I49)</f>
        <v>236.86</v>
      </c>
      <c r="I50" s="109"/>
    </row>
    <row r="51" spans="1:9" ht="21" customHeight="1" thickBot="1" x14ac:dyDescent="0.3">
      <c r="A51" s="42" t="s">
        <v>17</v>
      </c>
      <c r="B51" s="43" t="s">
        <v>18</v>
      </c>
      <c r="C51" s="44"/>
      <c r="D51" s="44"/>
      <c r="E51" s="44"/>
      <c r="F51" s="44"/>
      <c r="G51" s="44"/>
      <c r="H51" s="110"/>
      <c r="I51" s="111"/>
    </row>
    <row r="52" spans="1:9" ht="5.25" customHeight="1" x14ac:dyDescent="0.25">
      <c r="A52" s="38"/>
      <c r="B52" s="39"/>
      <c r="C52" s="39"/>
      <c r="D52" s="39"/>
      <c r="E52" s="39"/>
      <c r="F52" s="39"/>
      <c r="G52" s="39"/>
      <c r="H52" s="44"/>
      <c r="I52" s="45"/>
    </row>
    <row r="53" spans="1:9" x14ac:dyDescent="0.25">
      <c r="A53" s="102" t="s">
        <v>11</v>
      </c>
      <c r="B53" s="103"/>
      <c r="C53" s="42" t="s">
        <v>13</v>
      </c>
      <c r="D53" s="38"/>
      <c r="E53" s="102" t="s">
        <v>14</v>
      </c>
      <c r="F53" s="103"/>
      <c r="G53" s="102" t="s">
        <v>12</v>
      </c>
      <c r="H53" s="107"/>
      <c r="I53" s="103"/>
    </row>
    <row r="54" spans="1:9" ht="15" customHeight="1" x14ac:dyDescent="0.25">
      <c r="A54" s="104"/>
      <c r="B54" s="106"/>
      <c r="C54" s="46">
        <v>42737</v>
      </c>
      <c r="D54" s="47"/>
      <c r="E54" s="102"/>
      <c r="F54" s="103"/>
      <c r="G54" s="104"/>
      <c r="H54" s="105"/>
      <c r="I54" s="106"/>
    </row>
    <row r="55" spans="1:9" ht="6" customHeight="1" x14ac:dyDescent="0.25">
      <c r="A55" s="25"/>
      <c r="B55" s="25"/>
      <c r="C55" s="25"/>
      <c r="D55" s="25"/>
      <c r="E55" s="25"/>
      <c r="F55" s="25"/>
      <c r="G55" s="25"/>
      <c r="H55" s="25"/>
      <c r="I55" s="25"/>
    </row>
    <row r="56" spans="1:9" x14ac:dyDescent="0.25">
      <c r="A56" s="42" t="s">
        <v>15</v>
      </c>
      <c r="B56" s="104" t="s">
        <v>16</v>
      </c>
      <c r="C56" s="105"/>
      <c r="D56" s="105"/>
      <c r="E56" s="105"/>
      <c r="F56" s="105"/>
      <c r="G56" s="105"/>
      <c r="H56" s="105"/>
      <c r="I56" s="106"/>
    </row>
    <row r="57" spans="1:9" x14ac:dyDescent="0.25">
      <c r="A57" s="102" t="s">
        <v>11</v>
      </c>
      <c r="B57" s="103"/>
      <c r="C57" s="42" t="s">
        <v>13</v>
      </c>
      <c r="D57" s="38"/>
      <c r="E57" s="102" t="s">
        <v>14</v>
      </c>
      <c r="F57" s="103"/>
      <c r="G57" s="102" t="s">
        <v>12</v>
      </c>
      <c r="H57" s="107"/>
      <c r="I57" s="103"/>
    </row>
    <row r="58" spans="1:9" x14ac:dyDescent="0.25">
      <c r="A58" s="104"/>
      <c r="B58" s="106"/>
      <c r="C58" s="46">
        <f>C54</f>
        <v>42737</v>
      </c>
      <c r="D58" s="47"/>
      <c r="E58" s="102"/>
      <c r="F58" s="103"/>
      <c r="G58" s="104"/>
      <c r="H58" s="105"/>
      <c r="I58" s="106"/>
    </row>
  </sheetData>
  <sheetProtection sheet="1" objects="1" scenarios="1"/>
  <mergeCells count="109">
    <mergeCell ref="E57:F57"/>
    <mergeCell ref="E58:F58"/>
    <mergeCell ref="A53:B53"/>
    <mergeCell ref="E53:F53"/>
    <mergeCell ref="B50:G50"/>
    <mergeCell ref="G58:I58"/>
    <mergeCell ref="G57:I57"/>
    <mergeCell ref="B56:I56"/>
    <mergeCell ref="A57:B57"/>
    <mergeCell ref="A58:B58"/>
    <mergeCell ref="G53:I53"/>
    <mergeCell ref="A54:B54"/>
    <mergeCell ref="E54:F54"/>
    <mergeCell ref="G54:I54"/>
    <mergeCell ref="H50:I51"/>
    <mergeCell ref="A1:B1"/>
    <mergeCell ref="A2:B2"/>
    <mergeCell ref="A3:B3"/>
    <mergeCell ref="F1:I1"/>
    <mergeCell ref="F2:I3"/>
    <mergeCell ref="B7:G7"/>
    <mergeCell ref="E8:F8"/>
    <mergeCell ref="E9:F9"/>
    <mergeCell ref="G8:G9"/>
    <mergeCell ref="C8:C9"/>
    <mergeCell ref="H8:I9"/>
    <mergeCell ref="C2:E2"/>
    <mergeCell ref="A8:A9"/>
    <mergeCell ref="D3:E3"/>
    <mergeCell ref="C4:E4"/>
    <mergeCell ref="H12:I12"/>
    <mergeCell ref="H13:I13"/>
    <mergeCell ref="H14:I14"/>
    <mergeCell ref="H7:I7"/>
    <mergeCell ref="E20:F20"/>
    <mergeCell ref="E21:F21"/>
    <mergeCell ref="E22:F22"/>
    <mergeCell ref="E23:F23"/>
    <mergeCell ref="E24:F24"/>
    <mergeCell ref="E15:F15"/>
    <mergeCell ref="E16:F16"/>
    <mergeCell ref="E17:F17"/>
    <mergeCell ref="E18:F18"/>
    <mergeCell ref="E19:F19"/>
    <mergeCell ref="E10:F10"/>
    <mergeCell ref="E11:F11"/>
    <mergeCell ref="E12:F12"/>
    <mergeCell ref="E13:F13"/>
    <mergeCell ref="E14:F14"/>
    <mergeCell ref="H10:I10"/>
    <mergeCell ref="H11:I11"/>
    <mergeCell ref="H15:I15"/>
    <mergeCell ref="H16:I16"/>
    <mergeCell ref="H17:I17"/>
    <mergeCell ref="E38:F38"/>
    <mergeCell ref="E39:F39"/>
    <mergeCell ref="E30:F30"/>
    <mergeCell ref="E31:F31"/>
    <mergeCell ref="E32:F32"/>
    <mergeCell ref="E33:F33"/>
    <mergeCell ref="E34:F34"/>
    <mergeCell ref="E25:F25"/>
    <mergeCell ref="E26:F26"/>
    <mergeCell ref="E27:F27"/>
    <mergeCell ref="E28:F28"/>
    <mergeCell ref="E29:F29"/>
    <mergeCell ref="H42:I42"/>
    <mergeCell ref="H43:I43"/>
    <mergeCell ref="H44:I44"/>
    <mergeCell ref="H45:I45"/>
    <mergeCell ref="H46:I46"/>
    <mergeCell ref="H37:I37"/>
    <mergeCell ref="H38:I38"/>
    <mergeCell ref="H39:I39"/>
    <mergeCell ref="H40:I40"/>
    <mergeCell ref="H41:I41"/>
    <mergeCell ref="H18:I18"/>
    <mergeCell ref="H22:I22"/>
    <mergeCell ref="H23:I23"/>
    <mergeCell ref="H28:I28"/>
    <mergeCell ref="H29:I29"/>
    <mergeCell ref="H30:I30"/>
    <mergeCell ref="H19:I19"/>
    <mergeCell ref="H20:I20"/>
    <mergeCell ref="H21:I21"/>
    <mergeCell ref="E45:F45"/>
    <mergeCell ref="E46:F46"/>
    <mergeCell ref="E47:F47"/>
    <mergeCell ref="E48:F48"/>
    <mergeCell ref="H47:I47"/>
    <mergeCell ref="H48:I48"/>
    <mergeCell ref="E43:F43"/>
    <mergeCell ref="E44:F44"/>
    <mergeCell ref="H24:I24"/>
    <mergeCell ref="H25:I25"/>
    <mergeCell ref="H26:I26"/>
    <mergeCell ref="E40:F40"/>
    <mergeCell ref="E41:F41"/>
    <mergeCell ref="E42:F42"/>
    <mergeCell ref="E35:F35"/>
    <mergeCell ref="E36:F36"/>
    <mergeCell ref="E37:F37"/>
    <mergeCell ref="H32:I32"/>
    <mergeCell ref="H33:I33"/>
    <mergeCell ref="H34:I34"/>
    <mergeCell ref="H35:I35"/>
    <mergeCell ref="H36:I36"/>
    <mergeCell ref="H27:I27"/>
    <mergeCell ref="H31:I31"/>
  </mergeCells>
  <conditionalFormatting sqref="B10:B48">
    <cfRule type="containsBlanks" dxfId="5" priority="17">
      <formula>LEN(TRIM(B10))=0</formula>
    </cfRule>
  </conditionalFormatting>
  <conditionalFormatting sqref="G10:G48">
    <cfRule type="containsBlanks" dxfId="4" priority="16">
      <formula>LEN(TRIM(G10))=0</formula>
    </cfRule>
  </conditionalFormatting>
  <conditionalFormatting sqref="D3:E3">
    <cfRule type="containsBlanks" dxfId="3" priority="4">
      <formula>LEN(TRIM(D3))=0</formula>
    </cfRule>
  </conditionalFormatting>
  <conditionalFormatting sqref="C54">
    <cfRule type="containsBlanks" dxfId="2" priority="3">
      <formula>LEN(TRIM(C54))=0</formula>
    </cfRule>
  </conditionalFormatting>
  <conditionalFormatting sqref="C58">
    <cfRule type="containsBlanks" dxfId="1" priority="2">
      <formula>LEN(TRIM(C58))=0</formula>
    </cfRule>
  </conditionalFormatting>
  <conditionalFormatting sqref="C5">
    <cfRule type="containsBlanks" dxfId="0" priority="1">
      <formula>LEN(TRIM(C5))=0</formula>
    </cfRule>
  </conditionalFormatting>
  <pageMargins left="0.59055118110236227" right="0" top="0" bottom="0" header="0" footer="0"/>
  <pageSetup paperSize="9" scale="9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92D050"/>
  </sheetPr>
  <dimension ref="A1:F139"/>
  <sheetViews>
    <sheetView topLeftCell="A106" zoomScaleNormal="100" workbookViewId="0">
      <selection activeCell="L15" sqref="L15"/>
    </sheetView>
  </sheetViews>
  <sheetFormatPr defaultColWidth="8.85546875" defaultRowHeight="15" x14ac:dyDescent="0.25"/>
  <cols>
    <col min="1" max="1" width="5.140625" customWidth="1"/>
    <col min="3" max="3" width="30.42578125" bestFit="1" customWidth="1"/>
    <col min="5" max="5" width="10.7109375" customWidth="1"/>
  </cols>
  <sheetData>
    <row r="1" spans="1:6" ht="15.75" x14ac:dyDescent="0.25">
      <c r="A1" s="2">
        <v>1</v>
      </c>
      <c r="B1" s="3" t="s">
        <v>22</v>
      </c>
      <c r="C1" s="13" t="s">
        <v>25</v>
      </c>
      <c r="D1" s="11" t="s">
        <v>112</v>
      </c>
      <c r="E1" s="12">
        <v>6.2</v>
      </c>
      <c r="F1" s="1"/>
    </row>
    <row r="2" spans="1:6" ht="15.75" x14ac:dyDescent="0.25">
      <c r="A2" s="2">
        <v>2</v>
      </c>
      <c r="B2" s="3" t="s">
        <v>22</v>
      </c>
      <c r="C2" s="13" t="s">
        <v>26</v>
      </c>
      <c r="D2" s="11" t="s">
        <v>112</v>
      </c>
      <c r="E2" s="12">
        <v>6</v>
      </c>
      <c r="F2" s="1"/>
    </row>
    <row r="3" spans="1:6" ht="15.75" x14ac:dyDescent="0.25">
      <c r="A3" s="2">
        <v>3</v>
      </c>
      <c r="B3" s="3" t="s">
        <v>22</v>
      </c>
      <c r="C3" s="13"/>
      <c r="D3" s="11"/>
      <c r="E3" s="12"/>
      <c r="F3" s="1"/>
    </row>
    <row r="4" spans="1:6" ht="15.75" x14ac:dyDescent="0.25">
      <c r="A4" s="2">
        <v>4</v>
      </c>
      <c r="B4" s="3" t="s">
        <v>22</v>
      </c>
      <c r="C4" s="13"/>
      <c r="D4" s="11"/>
      <c r="E4" s="12"/>
      <c r="F4" s="1"/>
    </row>
    <row r="5" spans="1:6" ht="15.75" x14ac:dyDescent="0.25">
      <c r="A5" s="2">
        <v>5</v>
      </c>
      <c r="B5" s="3" t="s">
        <v>22</v>
      </c>
      <c r="C5" s="13"/>
      <c r="D5" s="11"/>
      <c r="E5" s="12"/>
      <c r="F5" s="1"/>
    </row>
    <row r="6" spans="1:6" ht="15.75" x14ac:dyDescent="0.25">
      <c r="A6" s="2">
        <v>6</v>
      </c>
      <c r="B6" s="3" t="s">
        <v>22</v>
      </c>
      <c r="C6" s="13"/>
      <c r="D6" s="11"/>
      <c r="E6" s="12"/>
      <c r="F6" s="1"/>
    </row>
    <row r="7" spans="1:6" ht="15.75" x14ac:dyDescent="0.25">
      <c r="A7" s="2">
        <v>7</v>
      </c>
      <c r="B7" s="3" t="s">
        <v>22</v>
      </c>
      <c r="C7" s="13" t="s">
        <v>27</v>
      </c>
      <c r="D7" s="11" t="s">
        <v>110</v>
      </c>
      <c r="E7" s="12">
        <v>0.5</v>
      </c>
      <c r="F7" s="1"/>
    </row>
    <row r="8" spans="1:6" ht="15.75" x14ac:dyDescent="0.25">
      <c r="A8" s="2">
        <v>8</v>
      </c>
      <c r="B8" s="3" t="s">
        <v>22</v>
      </c>
      <c r="C8" s="13" t="s">
        <v>28</v>
      </c>
      <c r="D8" s="11" t="s">
        <v>110</v>
      </c>
      <c r="E8" s="12">
        <v>0.5</v>
      </c>
      <c r="F8" s="1"/>
    </row>
    <row r="9" spans="1:6" ht="15.75" x14ac:dyDescent="0.25">
      <c r="A9" s="2">
        <v>9</v>
      </c>
      <c r="B9" s="3" t="s">
        <v>22</v>
      </c>
      <c r="C9" s="13" t="s">
        <v>29</v>
      </c>
      <c r="D9" s="11" t="s">
        <v>110</v>
      </c>
      <c r="E9" s="12">
        <v>0.6</v>
      </c>
      <c r="F9" s="1"/>
    </row>
    <row r="10" spans="1:6" ht="15.75" x14ac:dyDescent="0.25">
      <c r="A10" s="2">
        <v>10</v>
      </c>
      <c r="B10" s="3" t="s">
        <v>22</v>
      </c>
      <c r="C10" s="13" t="s">
        <v>30</v>
      </c>
      <c r="D10" s="11" t="s">
        <v>113</v>
      </c>
      <c r="E10" s="12">
        <v>0.25</v>
      </c>
      <c r="F10" s="1"/>
    </row>
    <row r="11" spans="1:6" ht="15.75" x14ac:dyDescent="0.25">
      <c r="A11" s="2">
        <v>11</v>
      </c>
      <c r="B11" s="3" t="s">
        <v>22</v>
      </c>
      <c r="C11" s="13" t="s">
        <v>156</v>
      </c>
      <c r="D11" s="11" t="s">
        <v>110</v>
      </c>
      <c r="E11" s="12">
        <v>0.25</v>
      </c>
      <c r="F11" s="1"/>
    </row>
    <row r="12" spans="1:6" ht="15.75" x14ac:dyDescent="0.25">
      <c r="A12" s="2">
        <v>12</v>
      </c>
      <c r="B12" s="3" t="s">
        <v>22</v>
      </c>
      <c r="C12" s="13" t="s">
        <v>157</v>
      </c>
      <c r="D12" s="11" t="s">
        <v>110</v>
      </c>
      <c r="E12" s="12">
        <v>0.25</v>
      </c>
      <c r="F12" s="1"/>
    </row>
    <row r="13" spans="1:6" ht="15.75" x14ac:dyDescent="0.25">
      <c r="A13" s="2">
        <v>13</v>
      </c>
      <c r="B13" s="3" t="s">
        <v>22</v>
      </c>
      <c r="C13" s="13" t="s">
        <v>158</v>
      </c>
      <c r="D13" s="11" t="s">
        <v>110</v>
      </c>
      <c r="E13" s="12">
        <v>0.5</v>
      </c>
      <c r="F13" s="1"/>
    </row>
    <row r="14" spans="1:6" ht="15.75" x14ac:dyDescent="0.25">
      <c r="A14" s="2">
        <v>14</v>
      </c>
      <c r="B14" s="3" t="s">
        <v>22</v>
      </c>
      <c r="C14" s="13" t="s">
        <v>159</v>
      </c>
      <c r="D14" s="11" t="s">
        <v>113</v>
      </c>
      <c r="E14" s="12">
        <v>0.25</v>
      </c>
      <c r="F14" s="1"/>
    </row>
    <row r="15" spans="1:6" ht="15.75" x14ac:dyDescent="0.25">
      <c r="A15" s="2">
        <v>15</v>
      </c>
      <c r="B15" s="3" t="s">
        <v>22</v>
      </c>
      <c r="C15" s="13" t="s">
        <v>160</v>
      </c>
      <c r="D15" s="11" t="s">
        <v>113</v>
      </c>
      <c r="E15" s="12">
        <v>0.25</v>
      </c>
      <c r="F15" s="1"/>
    </row>
    <row r="16" spans="1:6" ht="15.75" x14ac:dyDescent="0.25">
      <c r="A16" s="2">
        <v>16</v>
      </c>
      <c r="B16" s="3" t="s">
        <v>22</v>
      </c>
      <c r="C16" s="13" t="s">
        <v>31</v>
      </c>
      <c r="D16" s="11" t="s">
        <v>110</v>
      </c>
      <c r="E16" s="12">
        <v>0.5</v>
      </c>
      <c r="F16" s="1"/>
    </row>
    <row r="17" spans="1:6" ht="15.75" x14ac:dyDescent="0.25">
      <c r="A17" s="2">
        <v>17</v>
      </c>
      <c r="B17" s="3" t="s">
        <v>22</v>
      </c>
      <c r="C17" s="13" t="s">
        <v>32</v>
      </c>
      <c r="D17" s="11" t="s">
        <v>110</v>
      </c>
      <c r="E17" s="12">
        <v>0.5</v>
      </c>
      <c r="F17" s="1"/>
    </row>
    <row r="18" spans="1:6" ht="15.75" x14ac:dyDescent="0.25">
      <c r="A18" s="2">
        <v>18</v>
      </c>
      <c r="B18" s="3" t="s">
        <v>22</v>
      </c>
      <c r="C18" s="13" t="s">
        <v>161</v>
      </c>
      <c r="D18" s="11" t="s">
        <v>110</v>
      </c>
      <c r="E18" s="12">
        <v>0.7</v>
      </c>
      <c r="F18" s="1"/>
    </row>
    <row r="19" spans="1:6" ht="15.75" x14ac:dyDescent="0.25">
      <c r="A19" s="2">
        <v>19</v>
      </c>
      <c r="B19" s="3" t="s">
        <v>22</v>
      </c>
      <c r="C19" s="13" t="s">
        <v>162</v>
      </c>
      <c r="D19" s="11" t="s">
        <v>110</v>
      </c>
      <c r="E19" s="12">
        <v>0.7</v>
      </c>
      <c r="F19" s="1"/>
    </row>
    <row r="20" spans="1:6" ht="15.75" x14ac:dyDescent="0.25">
      <c r="A20" s="2">
        <v>20</v>
      </c>
      <c r="B20" s="3" t="s">
        <v>22</v>
      </c>
      <c r="C20" s="13" t="s">
        <v>163</v>
      </c>
      <c r="D20" s="11" t="s">
        <v>110</v>
      </c>
      <c r="E20" s="12">
        <v>0.7</v>
      </c>
      <c r="F20" s="1"/>
    </row>
    <row r="21" spans="1:6" ht="15.75" x14ac:dyDescent="0.25">
      <c r="A21" s="2">
        <v>21</v>
      </c>
      <c r="B21" s="3" t="s">
        <v>22</v>
      </c>
      <c r="C21" s="13" t="s">
        <v>33</v>
      </c>
      <c r="D21" s="11" t="s">
        <v>110</v>
      </c>
      <c r="E21" s="12">
        <v>0.35</v>
      </c>
      <c r="F21" s="1"/>
    </row>
    <row r="22" spans="1:6" ht="15.75" x14ac:dyDescent="0.25">
      <c r="A22" s="2">
        <v>22</v>
      </c>
      <c r="B22" s="3" t="s">
        <v>22</v>
      </c>
      <c r="C22" s="13" t="s">
        <v>164</v>
      </c>
      <c r="D22" s="11" t="s">
        <v>110</v>
      </c>
      <c r="E22" s="12">
        <v>0.35</v>
      </c>
      <c r="F22" s="1"/>
    </row>
    <row r="23" spans="1:6" ht="15.75" x14ac:dyDescent="0.25">
      <c r="A23" s="2">
        <v>23</v>
      </c>
      <c r="B23" s="3" t="s">
        <v>22</v>
      </c>
      <c r="C23" s="13" t="s">
        <v>34</v>
      </c>
      <c r="D23" s="11" t="s">
        <v>110</v>
      </c>
      <c r="E23" s="12">
        <v>0.6</v>
      </c>
      <c r="F23" s="1"/>
    </row>
    <row r="24" spans="1:6" ht="15.75" x14ac:dyDescent="0.25">
      <c r="A24" s="2">
        <v>24</v>
      </c>
      <c r="B24" s="3" t="s">
        <v>22</v>
      </c>
      <c r="C24" s="13" t="s">
        <v>165</v>
      </c>
      <c r="D24" s="11" t="s">
        <v>110</v>
      </c>
      <c r="E24" s="12">
        <v>0.6</v>
      </c>
      <c r="F24" s="1"/>
    </row>
    <row r="25" spans="1:6" ht="15.75" x14ac:dyDescent="0.25">
      <c r="A25" s="2">
        <v>25</v>
      </c>
      <c r="B25" s="3" t="s">
        <v>22</v>
      </c>
      <c r="C25" s="13" t="s">
        <v>35</v>
      </c>
      <c r="D25" s="11" t="s">
        <v>110</v>
      </c>
      <c r="E25" s="12">
        <v>0.6</v>
      </c>
      <c r="F25" s="1"/>
    </row>
    <row r="26" spans="1:6" ht="15.75" x14ac:dyDescent="0.25">
      <c r="A26" s="2">
        <v>26</v>
      </c>
      <c r="B26" s="3" t="s">
        <v>22</v>
      </c>
      <c r="C26" s="13" t="s">
        <v>166</v>
      </c>
      <c r="D26" s="11" t="s">
        <v>110</v>
      </c>
      <c r="E26" s="12">
        <v>0.6</v>
      </c>
      <c r="F26" s="1"/>
    </row>
    <row r="27" spans="1:6" ht="15.75" x14ac:dyDescent="0.25">
      <c r="A27" s="2">
        <v>27</v>
      </c>
      <c r="B27" s="3" t="s">
        <v>22</v>
      </c>
      <c r="C27" s="13" t="s">
        <v>36</v>
      </c>
      <c r="D27" s="11" t="s">
        <v>110</v>
      </c>
      <c r="E27" s="12">
        <v>0.6</v>
      </c>
      <c r="F27" s="1"/>
    </row>
    <row r="28" spans="1:6" ht="15.75" x14ac:dyDescent="0.25">
      <c r="A28" s="2">
        <v>28</v>
      </c>
      <c r="B28" s="3" t="s">
        <v>22</v>
      </c>
      <c r="C28" s="13" t="s">
        <v>37</v>
      </c>
      <c r="D28" s="11" t="s">
        <v>110</v>
      </c>
      <c r="E28" s="12">
        <v>0.6</v>
      </c>
      <c r="F28" s="1"/>
    </row>
    <row r="29" spans="1:6" ht="15.75" x14ac:dyDescent="0.25">
      <c r="A29" s="2">
        <v>29</v>
      </c>
      <c r="B29" s="3" t="s">
        <v>22</v>
      </c>
      <c r="C29" s="13" t="s">
        <v>38</v>
      </c>
      <c r="D29" s="11" t="s">
        <v>110</v>
      </c>
      <c r="E29" s="12">
        <v>0.6</v>
      </c>
      <c r="F29" s="1"/>
    </row>
    <row r="30" spans="1:6" ht="15.75" x14ac:dyDescent="0.25">
      <c r="A30" s="2">
        <v>30</v>
      </c>
      <c r="B30" s="3" t="s">
        <v>22</v>
      </c>
      <c r="C30" s="13" t="s">
        <v>39</v>
      </c>
      <c r="D30" s="11" t="s">
        <v>110</v>
      </c>
      <c r="E30" s="12">
        <v>0.6</v>
      </c>
      <c r="F30" s="1"/>
    </row>
    <row r="31" spans="1:6" ht="15.75" x14ac:dyDescent="0.25">
      <c r="A31" s="2">
        <v>31</v>
      </c>
      <c r="B31" s="3" t="s">
        <v>22</v>
      </c>
      <c r="C31" s="13" t="s">
        <v>53</v>
      </c>
      <c r="D31" s="11" t="s">
        <v>110</v>
      </c>
      <c r="E31" s="12">
        <v>0.6</v>
      </c>
      <c r="F31" s="1"/>
    </row>
    <row r="32" spans="1:6" ht="15.75" x14ac:dyDescent="0.25">
      <c r="A32" s="2">
        <v>32</v>
      </c>
      <c r="B32" s="3" t="s">
        <v>22</v>
      </c>
      <c r="C32" s="13" t="s">
        <v>40</v>
      </c>
      <c r="D32" s="11" t="s">
        <v>110</v>
      </c>
      <c r="E32" s="12">
        <v>0.6</v>
      </c>
      <c r="F32" s="1"/>
    </row>
    <row r="33" spans="1:6" ht="15.75" x14ac:dyDescent="0.25">
      <c r="A33" s="2">
        <v>33</v>
      </c>
      <c r="B33" s="3" t="s">
        <v>22</v>
      </c>
      <c r="C33" s="13" t="s">
        <v>41</v>
      </c>
      <c r="D33" s="11" t="s">
        <v>110</v>
      </c>
      <c r="E33" s="12">
        <v>0.6</v>
      </c>
      <c r="F33" s="1"/>
    </row>
    <row r="34" spans="1:6" ht="15.75" x14ac:dyDescent="0.25">
      <c r="A34" s="2">
        <v>34</v>
      </c>
      <c r="B34" s="3" t="s">
        <v>22</v>
      </c>
      <c r="C34" s="13" t="s">
        <v>42</v>
      </c>
      <c r="D34" s="11" t="s">
        <v>110</v>
      </c>
      <c r="E34" s="12">
        <v>0.6</v>
      </c>
      <c r="F34" s="1"/>
    </row>
    <row r="35" spans="1:6" ht="15.75" x14ac:dyDescent="0.25">
      <c r="A35" s="2">
        <v>35</v>
      </c>
      <c r="B35" s="3" t="s">
        <v>22</v>
      </c>
      <c r="C35" s="13" t="s">
        <v>43</v>
      </c>
      <c r="D35" s="11" t="s">
        <v>110</v>
      </c>
      <c r="E35" s="12">
        <v>0.6</v>
      </c>
      <c r="F35" s="1"/>
    </row>
    <row r="36" spans="1:6" ht="15.75" x14ac:dyDescent="0.25">
      <c r="A36" s="2">
        <v>36</v>
      </c>
      <c r="B36" s="3" t="s">
        <v>22</v>
      </c>
      <c r="C36" s="13" t="s">
        <v>44</v>
      </c>
      <c r="D36" s="11" t="s">
        <v>110</v>
      </c>
      <c r="E36" s="12">
        <v>0.5</v>
      </c>
      <c r="F36" s="1"/>
    </row>
    <row r="37" spans="1:6" ht="15.75" x14ac:dyDescent="0.25">
      <c r="A37" s="2">
        <v>37</v>
      </c>
      <c r="B37" s="3" t="s">
        <v>22</v>
      </c>
      <c r="C37" s="13" t="s">
        <v>45</v>
      </c>
      <c r="D37" s="11" t="s">
        <v>110</v>
      </c>
      <c r="E37" s="12">
        <v>0.5</v>
      </c>
      <c r="F37" s="1"/>
    </row>
    <row r="38" spans="1:6" ht="15.75" x14ac:dyDescent="0.25">
      <c r="A38" s="2">
        <v>38</v>
      </c>
      <c r="B38" s="3" t="s">
        <v>22</v>
      </c>
      <c r="C38" s="13" t="s">
        <v>46</v>
      </c>
      <c r="D38" s="11" t="s">
        <v>110</v>
      </c>
      <c r="E38" s="12">
        <v>0.25</v>
      </c>
      <c r="F38" s="1"/>
    </row>
    <row r="39" spans="1:6" ht="15.75" x14ac:dyDescent="0.25">
      <c r="A39" s="2">
        <v>39</v>
      </c>
      <c r="B39" s="3" t="s">
        <v>22</v>
      </c>
      <c r="C39" s="13" t="s">
        <v>47</v>
      </c>
      <c r="D39" s="11" t="s">
        <v>110</v>
      </c>
      <c r="E39" s="12">
        <v>0.25</v>
      </c>
      <c r="F39" s="1"/>
    </row>
    <row r="40" spans="1:6" ht="15.75" x14ac:dyDescent="0.25">
      <c r="A40" s="2">
        <v>40</v>
      </c>
      <c r="B40" s="3" t="s">
        <v>22</v>
      </c>
      <c r="C40" s="13" t="s">
        <v>48</v>
      </c>
      <c r="D40" s="11" t="s">
        <v>110</v>
      </c>
      <c r="E40" s="12">
        <v>0.25</v>
      </c>
      <c r="F40" s="1"/>
    </row>
    <row r="41" spans="1:6" ht="15.75" x14ac:dyDescent="0.25">
      <c r="A41" s="2">
        <v>41</v>
      </c>
      <c r="B41" s="3" t="s">
        <v>22</v>
      </c>
      <c r="C41" s="13" t="s">
        <v>49</v>
      </c>
      <c r="D41" s="11" t="s">
        <v>110</v>
      </c>
      <c r="E41" s="12">
        <v>0.25</v>
      </c>
      <c r="F41" s="1"/>
    </row>
    <row r="42" spans="1:6" ht="15.75" x14ac:dyDescent="0.25">
      <c r="A42" s="2">
        <v>42</v>
      </c>
      <c r="B42" s="3" t="s">
        <v>22</v>
      </c>
      <c r="C42" s="13" t="s">
        <v>50</v>
      </c>
      <c r="D42" s="11" t="s">
        <v>110</v>
      </c>
      <c r="E42" s="12">
        <v>0.25</v>
      </c>
      <c r="F42" s="1"/>
    </row>
    <row r="43" spans="1:6" ht="15.75" x14ac:dyDescent="0.25">
      <c r="A43" s="2">
        <v>43</v>
      </c>
      <c r="B43" s="3" t="s">
        <v>22</v>
      </c>
      <c r="C43" s="13" t="s">
        <v>52</v>
      </c>
      <c r="D43" s="11" t="s">
        <v>110</v>
      </c>
      <c r="E43" s="12">
        <v>0.6</v>
      </c>
      <c r="F43" s="1"/>
    </row>
    <row r="44" spans="1:6" ht="15.75" x14ac:dyDescent="0.25">
      <c r="A44" s="2">
        <v>44</v>
      </c>
      <c r="B44" s="3" t="s">
        <v>22</v>
      </c>
      <c r="C44" s="13" t="s">
        <v>51</v>
      </c>
      <c r="D44" s="11" t="s">
        <v>110</v>
      </c>
      <c r="E44" s="12"/>
      <c r="F44" s="1"/>
    </row>
    <row r="45" spans="1:6" ht="15.75" x14ac:dyDescent="0.25">
      <c r="A45" s="4">
        <v>45</v>
      </c>
      <c r="B45" s="5" t="s">
        <v>21</v>
      </c>
      <c r="C45" s="14" t="s">
        <v>72</v>
      </c>
      <c r="D45" s="14" t="s">
        <v>110</v>
      </c>
      <c r="E45" s="15">
        <v>0.7</v>
      </c>
      <c r="F45" s="1"/>
    </row>
    <row r="46" spans="1:6" ht="15.75" x14ac:dyDescent="0.25">
      <c r="A46" s="4">
        <v>46</v>
      </c>
      <c r="B46" s="5" t="s">
        <v>21</v>
      </c>
      <c r="C46" s="14" t="s">
        <v>73</v>
      </c>
      <c r="D46" s="14" t="s">
        <v>110</v>
      </c>
      <c r="E46" s="15">
        <v>0.7</v>
      </c>
      <c r="F46" s="1"/>
    </row>
    <row r="47" spans="1:6" ht="15.75" x14ac:dyDescent="0.25">
      <c r="A47" s="4">
        <v>47</v>
      </c>
      <c r="B47" s="5" t="s">
        <v>21</v>
      </c>
      <c r="C47" s="14" t="s">
        <v>74</v>
      </c>
      <c r="D47" s="14" t="s">
        <v>110</v>
      </c>
      <c r="E47" s="15">
        <v>0.75</v>
      </c>
      <c r="F47" s="1"/>
    </row>
    <row r="48" spans="1:6" ht="15.75" x14ac:dyDescent="0.25">
      <c r="A48" s="4">
        <v>48</v>
      </c>
      <c r="B48" s="5" t="s">
        <v>21</v>
      </c>
      <c r="C48" s="14" t="s">
        <v>54</v>
      </c>
      <c r="D48" s="14" t="s">
        <v>110</v>
      </c>
      <c r="E48" s="15">
        <v>0.7</v>
      </c>
      <c r="F48" s="1"/>
    </row>
    <row r="49" spans="1:6" ht="15.75" x14ac:dyDescent="0.25">
      <c r="A49" s="4">
        <v>49</v>
      </c>
      <c r="B49" s="5" t="s">
        <v>21</v>
      </c>
      <c r="C49" s="14" t="s">
        <v>103</v>
      </c>
      <c r="D49" s="14" t="s">
        <v>110</v>
      </c>
      <c r="E49" s="15">
        <v>0.7</v>
      </c>
      <c r="F49" s="1"/>
    </row>
    <row r="50" spans="1:6" ht="15.75" x14ac:dyDescent="0.25">
      <c r="A50" s="4">
        <v>50</v>
      </c>
      <c r="B50" s="5" t="s">
        <v>21</v>
      </c>
      <c r="C50" s="14" t="s">
        <v>55</v>
      </c>
      <c r="D50" s="14" t="s">
        <v>110</v>
      </c>
      <c r="E50" s="15">
        <v>0.7</v>
      </c>
      <c r="F50" s="1"/>
    </row>
    <row r="51" spans="1:6" ht="15.75" x14ac:dyDescent="0.25">
      <c r="A51" s="4">
        <v>51</v>
      </c>
      <c r="B51" s="5" t="s">
        <v>21</v>
      </c>
      <c r="C51" s="14" t="s">
        <v>56</v>
      </c>
      <c r="D51" s="14" t="s">
        <v>110</v>
      </c>
      <c r="E51" s="15">
        <v>0.5</v>
      </c>
      <c r="F51" s="1"/>
    </row>
    <row r="52" spans="1:6" ht="15.75" x14ac:dyDescent="0.25">
      <c r="A52" s="4">
        <v>52</v>
      </c>
      <c r="B52" s="5" t="s">
        <v>21</v>
      </c>
      <c r="C52" s="14" t="s">
        <v>57</v>
      </c>
      <c r="D52" s="14" t="s">
        <v>110</v>
      </c>
      <c r="E52" s="15">
        <v>0.5</v>
      </c>
      <c r="F52" s="1"/>
    </row>
    <row r="53" spans="1:6" ht="15.75" x14ac:dyDescent="0.25">
      <c r="A53" s="4">
        <v>53</v>
      </c>
      <c r="B53" s="5" t="s">
        <v>21</v>
      </c>
      <c r="C53" s="14" t="s">
        <v>58</v>
      </c>
      <c r="D53" s="14" t="s">
        <v>110</v>
      </c>
      <c r="E53" s="15">
        <v>0.7</v>
      </c>
      <c r="F53" s="1"/>
    </row>
    <row r="54" spans="1:6" ht="15.75" x14ac:dyDescent="0.25">
      <c r="A54" s="4">
        <v>54</v>
      </c>
      <c r="B54" s="5" t="s">
        <v>21</v>
      </c>
      <c r="C54" s="14" t="s">
        <v>59</v>
      </c>
      <c r="D54" s="14" t="s">
        <v>110</v>
      </c>
      <c r="E54" s="15">
        <v>0.7</v>
      </c>
      <c r="F54" s="1"/>
    </row>
    <row r="55" spans="1:6" ht="15.75" x14ac:dyDescent="0.25">
      <c r="A55" s="4">
        <v>55</v>
      </c>
      <c r="B55" s="5" t="s">
        <v>21</v>
      </c>
      <c r="C55" s="16" t="s">
        <v>60</v>
      </c>
      <c r="D55" s="14" t="s">
        <v>110</v>
      </c>
      <c r="E55" s="15">
        <v>0.7</v>
      </c>
      <c r="F55" s="1"/>
    </row>
    <row r="56" spans="1:6" ht="15.75" x14ac:dyDescent="0.25">
      <c r="A56" s="4">
        <v>56</v>
      </c>
      <c r="B56" s="5" t="s">
        <v>21</v>
      </c>
      <c r="C56" s="14" t="s">
        <v>61</v>
      </c>
      <c r="D56" s="14" t="s">
        <v>110</v>
      </c>
      <c r="E56" s="15">
        <v>1.4</v>
      </c>
      <c r="F56" s="1"/>
    </row>
    <row r="57" spans="1:6" ht="15.75" x14ac:dyDescent="0.25">
      <c r="A57" s="4">
        <v>57</v>
      </c>
      <c r="B57" s="5" t="s">
        <v>21</v>
      </c>
      <c r="C57" s="14" t="s">
        <v>62</v>
      </c>
      <c r="D57" s="14" t="s">
        <v>110</v>
      </c>
      <c r="E57" s="15">
        <v>0.5</v>
      </c>
      <c r="F57" s="1"/>
    </row>
    <row r="58" spans="1:6" ht="15.75" x14ac:dyDescent="0.25">
      <c r="A58" s="4">
        <v>58</v>
      </c>
      <c r="B58" s="5" t="s">
        <v>21</v>
      </c>
      <c r="C58" s="14" t="s">
        <v>63</v>
      </c>
      <c r="D58" s="14" t="s">
        <v>110</v>
      </c>
      <c r="E58" s="15">
        <v>0.7</v>
      </c>
      <c r="F58" s="1"/>
    </row>
    <row r="59" spans="1:6" ht="15.75" x14ac:dyDescent="0.25">
      <c r="A59" s="4">
        <v>59</v>
      </c>
      <c r="B59" s="5" t="s">
        <v>21</v>
      </c>
      <c r="C59" s="14" t="s">
        <v>64</v>
      </c>
      <c r="D59" s="14" t="s">
        <v>110</v>
      </c>
      <c r="E59" s="15">
        <v>0.7</v>
      </c>
      <c r="F59" s="1"/>
    </row>
    <row r="60" spans="1:6" ht="15.75" x14ac:dyDescent="0.25">
      <c r="A60" s="4">
        <v>60</v>
      </c>
      <c r="B60" s="5" t="s">
        <v>21</v>
      </c>
      <c r="C60" s="14" t="s">
        <v>65</v>
      </c>
      <c r="D60" s="14" t="s">
        <v>110</v>
      </c>
      <c r="E60" s="15">
        <v>0.5</v>
      </c>
      <c r="F60" s="1"/>
    </row>
    <row r="61" spans="1:6" ht="15.75" x14ac:dyDescent="0.25">
      <c r="A61" s="4">
        <v>61</v>
      </c>
      <c r="B61" s="5" t="s">
        <v>21</v>
      </c>
      <c r="C61" s="14" t="s">
        <v>66</v>
      </c>
      <c r="D61" s="14" t="s">
        <v>110</v>
      </c>
      <c r="E61" s="15">
        <v>0.3</v>
      </c>
      <c r="F61" s="1"/>
    </row>
    <row r="62" spans="1:6" ht="15.75" x14ac:dyDescent="0.25">
      <c r="A62" s="4">
        <v>62</v>
      </c>
      <c r="B62" s="5" t="s">
        <v>21</v>
      </c>
      <c r="C62" s="14" t="s">
        <v>67</v>
      </c>
      <c r="D62" s="14" t="s">
        <v>110</v>
      </c>
      <c r="E62" s="15">
        <v>0.3</v>
      </c>
      <c r="F62" s="1"/>
    </row>
    <row r="63" spans="1:6" ht="15.75" x14ac:dyDescent="0.25">
      <c r="A63" s="4">
        <v>63</v>
      </c>
      <c r="B63" s="5" t="s">
        <v>21</v>
      </c>
      <c r="C63" s="14" t="s">
        <v>168</v>
      </c>
      <c r="D63" s="14" t="s">
        <v>110</v>
      </c>
      <c r="E63" s="15"/>
      <c r="F63" s="1"/>
    </row>
    <row r="64" spans="1:6" ht="15.75" x14ac:dyDescent="0.25">
      <c r="A64" s="4">
        <v>64</v>
      </c>
      <c r="B64" s="5" t="s">
        <v>21</v>
      </c>
      <c r="C64" s="14" t="s">
        <v>68</v>
      </c>
      <c r="D64" s="14" t="s">
        <v>110</v>
      </c>
      <c r="E64" s="15">
        <v>1</v>
      </c>
      <c r="F64" s="1"/>
    </row>
    <row r="65" spans="1:6" ht="15.75" x14ac:dyDescent="0.25">
      <c r="A65" s="4">
        <v>65</v>
      </c>
      <c r="B65" s="5" t="s">
        <v>21</v>
      </c>
      <c r="C65" s="14" t="s">
        <v>69</v>
      </c>
      <c r="D65" s="14" t="s">
        <v>110</v>
      </c>
      <c r="E65" s="15">
        <v>1</v>
      </c>
      <c r="F65" s="1"/>
    </row>
    <row r="66" spans="1:6" ht="15.75" x14ac:dyDescent="0.25">
      <c r="A66" s="4">
        <v>66</v>
      </c>
      <c r="B66" s="5" t="s">
        <v>21</v>
      </c>
      <c r="C66" s="14" t="s">
        <v>70</v>
      </c>
      <c r="D66" s="14" t="s">
        <v>110</v>
      </c>
      <c r="E66" s="15">
        <v>0.9</v>
      </c>
      <c r="F66" s="1"/>
    </row>
    <row r="67" spans="1:6" ht="15.75" x14ac:dyDescent="0.25">
      <c r="A67" s="4">
        <v>67</v>
      </c>
      <c r="B67" s="5" t="s">
        <v>21</v>
      </c>
      <c r="C67" s="14" t="s">
        <v>71</v>
      </c>
      <c r="D67" s="14" t="s">
        <v>110</v>
      </c>
      <c r="E67" s="15">
        <v>1</v>
      </c>
      <c r="F67" s="1"/>
    </row>
    <row r="68" spans="1:6" ht="15.75" x14ac:dyDescent="0.25">
      <c r="A68" s="4">
        <v>68</v>
      </c>
      <c r="B68" s="5" t="s">
        <v>21</v>
      </c>
      <c r="C68" s="14" t="s">
        <v>75</v>
      </c>
      <c r="D68" s="14" t="s">
        <v>110</v>
      </c>
      <c r="E68" s="15">
        <v>0.75</v>
      </c>
      <c r="F68" s="1"/>
    </row>
    <row r="69" spans="1:6" ht="15.75" x14ac:dyDescent="0.25">
      <c r="A69" s="4">
        <v>69</v>
      </c>
      <c r="B69" s="5" t="s">
        <v>21</v>
      </c>
      <c r="C69" s="14" t="s">
        <v>76</v>
      </c>
      <c r="D69" s="14" t="s">
        <v>110</v>
      </c>
      <c r="E69" s="15">
        <v>0.6</v>
      </c>
      <c r="F69" s="1"/>
    </row>
    <row r="70" spans="1:6" ht="15.75" x14ac:dyDescent="0.25">
      <c r="A70" s="4">
        <v>70</v>
      </c>
      <c r="B70" s="5" t="s">
        <v>21</v>
      </c>
      <c r="C70" s="14" t="s">
        <v>77</v>
      </c>
      <c r="D70" s="14" t="s">
        <v>110</v>
      </c>
      <c r="E70" s="15">
        <v>0.6</v>
      </c>
      <c r="F70" s="1"/>
    </row>
    <row r="71" spans="1:6" ht="15.75" x14ac:dyDescent="0.25">
      <c r="A71" s="4">
        <v>71</v>
      </c>
      <c r="B71" s="5" t="s">
        <v>21</v>
      </c>
      <c r="C71" s="14" t="s">
        <v>78</v>
      </c>
      <c r="D71" s="14" t="s">
        <v>110</v>
      </c>
      <c r="E71" s="15">
        <v>1.2</v>
      </c>
      <c r="F71" s="1"/>
    </row>
    <row r="72" spans="1:6" ht="15.75" x14ac:dyDescent="0.25">
      <c r="A72" s="4">
        <v>72</v>
      </c>
      <c r="B72" s="5" t="s">
        <v>21</v>
      </c>
      <c r="C72" s="14" t="s">
        <v>79</v>
      </c>
      <c r="D72" s="14" t="s">
        <v>110</v>
      </c>
      <c r="E72" s="15">
        <v>1.2</v>
      </c>
      <c r="F72" s="1"/>
    </row>
    <row r="73" spans="1:6" ht="15.75" x14ac:dyDescent="0.25">
      <c r="A73" s="4">
        <v>73</v>
      </c>
      <c r="B73" s="5" t="s">
        <v>21</v>
      </c>
      <c r="C73" s="14" t="s">
        <v>80</v>
      </c>
      <c r="D73" s="14" t="s">
        <v>110</v>
      </c>
      <c r="E73" s="15">
        <v>1.3</v>
      </c>
      <c r="F73" s="1"/>
    </row>
    <row r="74" spans="1:6" ht="15.75" x14ac:dyDescent="0.25">
      <c r="A74" s="4">
        <v>74</v>
      </c>
      <c r="B74" s="5" t="s">
        <v>21</v>
      </c>
      <c r="C74" s="14" t="s">
        <v>81</v>
      </c>
      <c r="D74" s="14" t="s">
        <v>110</v>
      </c>
      <c r="E74" s="15">
        <v>0.5</v>
      </c>
      <c r="F74" s="1"/>
    </row>
    <row r="75" spans="1:6" ht="15.75" x14ac:dyDescent="0.25">
      <c r="A75" s="4">
        <v>75</v>
      </c>
      <c r="B75" s="5" t="s">
        <v>21</v>
      </c>
      <c r="C75" s="14" t="s">
        <v>82</v>
      </c>
      <c r="D75" s="14" t="s">
        <v>110</v>
      </c>
      <c r="E75" s="15">
        <v>0.7</v>
      </c>
      <c r="F75" s="1"/>
    </row>
    <row r="76" spans="1:6" ht="15.75" x14ac:dyDescent="0.25">
      <c r="A76" s="4">
        <v>76</v>
      </c>
      <c r="B76" s="5" t="s">
        <v>21</v>
      </c>
      <c r="C76" s="14" t="s">
        <v>83</v>
      </c>
      <c r="D76" s="14" t="s">
        <v>110</v>
      </c>
      <c r="E76" s="15">
        <v>0.7</v>
      </c>
      <c r="F76" s="1"/>
    </row>
    <row r="77" spans="1:6" ht="15.75" x14ac:dyDescent="0.25">
      <c r="A77" s="4">
        <v>77</v>
      </c>
      <c r="B77" s="5" t="s">
        <v>21</v>
      </c>
      <c r="C77" s="14" t="s">
        <v>84</v>
      </c>
      <c r="D77" s="14" t="s">
        <v>110</v>
      </c>
      <c r="E77" s="15">
        <v>0.7</v>
      </c>
      <c r="F77" s="1"/>
    </row>
    <row r="78" spans="1:6" ht="15.75" x14ac:dyDescent="0.25">
      <c r="A78" s="4">
        <v>78</v>
      </c>
      <c r="B78" s="5" t="s">
        <v>21</v>
      </c>
      <c r="C78" s="14" t="s">
        <v>89</v>
      </c>
      <c r="D78" s="14" t="s">
        <v>110</v>
      </c>
      <c r="E78" s="15">
        <v>1.5</v>
      </c>
      <c r="F78" s="1"/>
    </row>
    <row r="79" spans="1:6" ht="15.75" x14ac:dyDescent="0.25">
      <c r="A79" s="4">
        <v>79</v>
      </c>
      <c r="B79" s="5" t="s">
        <v>21</v>
      </c>
      <c r="C79" s="14" t="s">
        <v>90</v>
      </c>
      <c r="D79" s="14" t="s">
        <v>110</v>
      </c>
      <c r="E79" s="15">
        <v>1.2</v>
      </c>
      <c r="F79" s="1"/>
    </row>
    <row r="80" spans="1:6" ht="15.75" x14ac:dyDescent="0.25">
      <c r="A80" s="4">
        <v>80</v>
      </c>
      <c r="B80" s="5" t="s">
        <v>21</v>
      </c>
      <c r="C80" s="14" t="s">
        <v>91</v>
      </c>
      <c r="D80" s="14" t="s">
        <v>110</v>
      </c>
      <c r="E80" s="15">
        <v>1.2</v>
      </c>
      <c r="F80" s="1"/>
    </row>
    <row r="81" spans="1:6" ht="15.75" x14ac:dyDescent="0.25">
      <c r="A81" s="4">
        <v>81</v>
      </c>
      <c r="B81" s="5" t="s">
        <v>21</v>
      </c>
      <c r="C81" s="14" t="s">
        <v>85</v>
      </c>
      <c r="D81" s="14" t="s">
        <v>110</v>
      </c>
      <c r="E81" s="15">
        <v>0.6</v>
      </c>
      <c r="F81" s="1"/>
    </row>
    <row r="82" spans="1:6" ht="15.75" x14ac:dyDescent="0.25">
      <c r="A82" s="4">
        <v>82</v>
      </c>
      <c r="B82" s="5" t="s">
        <v>21</v>
      </c>
      <c r="C82" s="14" t="s">
        <v>86</v>
      </c>
      <c r="D82" s="14" t="s">
        <v>110</v>
      </c>
      <c r="E82" s="15">
        <v>0.8</v>
      </c>
      <c r="F82" s="1"/>
    </row>
    <row r="83" spans="1:6" ht="15.75" x14ac:dyDescent="0.25">
      <c r="A83" s="4">
        <v>83</v>
      </c>
      <c r="B83" s="5" t="s">
        <v>21</v>
      </c>
      <c r="C83" s="14" t="s">
        <v>87</v>
      </c>
      <c r="D83" s="14" t="s">
        <v>110</v>
      </c>
      <c r="E83" s="15">
        <v>0.8</v>
      </c>
      <c r="F83" s="1"/>
    </row>
    <row r="84" spans="1:6" ht="15.75" x14ac:dyDescent="0.25">
      <c r="A84" s="4">
        <v>84</v>
      </c>
      <c r="B84" s="5" t="s">
        <v>21</v>
      </c>
      <c r="C84" s="14" t="s">
        <v>88</v>
      </c>
      <c r="D84" s="14" t="s">
        <v>110</v>
      </c>
      <c r="E84" s="15">
        <v>0.6</v>
      </c>
      <c r="F84" s="1"/>
    </row>
    <row r="85" spans="1:6" ht="15.75" x14ac:dyDescent="0.25">
      <c r="A85" s="4">
        <v>85</v>
      </c>
      <c r="B85" s="5" t="s">
        <v>21</v>
      </c>
      <c r="C85" s="14" t="s">
        <v>92</v>
      </c>
      <c r="D85" s="14" t="s">
        <v>110</v>
      </c>
      <c r="E85" s="15">
        <v>1.5</v>
      </c>
      <c r="F85" s="1"/>
    </row>
    <row r="86" spans="1:6" ht="15.75" x14ac:dyDescent="0.25">
      <c r="A86" s="4">
        <v>86</v>
      </c>
      <c r="B86" s="5" t="s">
        <v>21</v>
      </c>
      <c r="C86" s="14" t="s">
        <v>104</v>
      </c>
      <c r="D86" s="14" t="s">
        <v>110</v>
      </c>
      <c r="E86" s="15">
        <v>1.1000000000000001</v>
      </c>
      <c r="F86" s="1"/>
    </row>
    <row r="87" spans="1:6" ht="15.75" x14ac:dyDescent="0.25">
      <c r="A87" s="4">
        <v>87</v>
      </c>
      <c r="B87" s="5" t="s">
        <v>21</v>
      </c>
      <c r="C87" s="14" t="s">
        <v>153</v>
      </c>
      <c r="D87" s="14" t="s">
        <v>110</v>
      </c>
      <c r="E87" s="15">
        <v>2.5</v>
      </c>
      <c r="F87" s="1"/>
    </row>
    <row r="88" spans="1:6" ht="15.75" x14ac:dyDescent="0.25">
      <c r="A88" s="4">
        <v>88</v>
      </c>
      <c r="B88" s="5" t="s">
        <v>21</v>
      </c>
      <c r="C88" s="14" t="s">
        <v>105</v>
      </c>
      <c r="D88" s="14" t="s">
        <v>110</v>
      </c>
      <c r="E88" s="15">
        <v>0.4</v>
      </c>
      <c r="F88" s="1"/>
    </row>
    <row r="89" spans="1:6" ht="15.75" x14ac:dyDescent="0.25">
      <c r="A89" s="4">
        <v>89</v>
      </c>
      <c r="B89" s="5" t="s">
        <v>21</v>
      </c>
      <c r="C89" s="14" t="s">
        <v>106</v>
      </c>
      <c r="D89" s="14" t="s">
        <v>110</v>
      </c>
      <c r="E89" s="15">
        <v>1</v>
      </c>
      <c r="F89" s="1"/>
    </row>
    <row r="90" spans="1:6" ht="15.75" x14ac:dyDescent="0.25">
      <c r="A90" s="4">
        <v>90</v>
      </c>
      <c r="B90" s="5" t="s">
        <v>21</v>
      </c>
      <c r="C90" s="14" t="s">
        <v>107</v>
      </c>
      <c r="D90" s="14" t="s">
        <v>110</v>
      </c>
      <c r="E90" s="15">
        <v>2.5</v>
      </c>
      <c r="F90" s="1"/>
    </row>
    <row r="91" spans="1:6" ht="15.75" x14ac:dyDescent="0.25">
      <c r="A91" s="4">
        <v>91</v>
      </c>
      <c r="B91" s="5" t="s">
        <v>21</v>
      </c>
      <c r="C91" s="14" t="s">
        <v>108</v>
      </c>
      <c r="D91" s="14" t="s">
        <v>110</v>
      </c>
      <c r="E91" s="15">
        <v>2.7</v>
      </c>
      <c r="F91" s="1"/>
    </row>
    <row r="92" spans="1:6" ht="15.75" x14ac:dyDescent="0.25">
      <c r="A92" s="6">
        <v>92</v>
      </c>
      <c r="B92" s="7" t="s">
        <v>23</v>
      </c>
      <c r="C92" s="17" t="s">
        <v>93</v>
      </c>
      <c r="D92" s="17" t="s">
        <v>110</v>
      </c>
      <c r="E92" s="18">
        <v>4.5</v>
      </c>
      <c r="F92" s="1"/>
    </row>
    <row r="93" spans="1:6" ht="15.75" x14ac:dyDescent="0.25">
      <c r="A93" s="6">
        <v>93</v>
      </c>
      <c r="B93" s="7" t="s">
        <v>23</v>
      </c>
      <c r="C93" s="17" t="s">
        <v>93</v>
      </c>
      <c r="D93" s="17" t="s">
        <v>110</v>
      </c>
      <c r="E93" s="18">
        <v>4.5</v>
      </c>
      <c r="F93" s="1"/>
    </row>
    <row r="94" spans="1:6" ht="15.75" x14ac:dyDescent="0.25">
      <c r="A94" s="6">
        <v>94</v>
      </c>
      <c r="B94" s="7" t="s">
        <v>23</v>
      </c>
      <c r="C94" s="17" t="s">
        <v>94</v>
      </c>
      <c r="D94" s="17" t="s">
        <v>110</v>
      </c>
      <c r="E94" s="18">
        <v>5</v>
      </c>
      <c r="F94" s="1"/>
    </row>
    <row r="95" spans="1:6" ht="15.75" x14ac:dyDescent="0.25">
      <c r="A95" s="6">
        <v>95</v>
      </c>
      <c r="B95" s="7" t="s">
        <v>23</v>
      </c>
      <c r="C95" s="17" t="s">
        <v>94</v>
      </c>
      <c r="D95" s="17" t="s">
        <v>110</v>
      </c>
      <c r="E95" s="18">
        <v>5</v>
      </c>
      <c r="F95" s="1"/>
    </row>
    <row r="96" spans="1:6" ht="15.75" x14ac:dyDescent="0.25">
      <c r="A96" s="6">
        <v>96</v>
      </c>
      <c r="B96" s="7" t="s">
        <v>23</v>
      </c>
      <c r="C96" s="17" t="s">
        <v>154</v>
      </c>
      <c r="D96" s="17" t="s">
        <v>110</v>
      </c>
      <c r="E96" s="18">
        <v>5.5</v>
      </c>
      <c r="F96" s="1"/>
    </row>
    <row r="97" spans="1:6" ht="15.75" x14ac:dyDescent="0.25">
      <c r="A97" s="6">
        <v>97</v>
      </c>
      <c r="B97" s="7" t="s">
        <v>23</v>
      </c>
      <c r="C97" s="17" t="s">
        <v>95</v>
      </c>
      <c r="D97" s="17" t="s">
        <v>110</v>
      </c>
      <c r="E97" s="18">
        <v>30</v>
      </c>
      <c r="F97" s="1"/>
    </row>
    <row r="98" spans="1:6" ht="15.75" x14ac:dyDescent="0.25">
      <c r="A98" s="6">
        <v>98</v>
      </c>
      <c r="B98" s="7" t="s">
        <v>23</v>
      </c>
      <c r="C98" s="19" t="s">
        <v>96</v>
      </c>
      <c r="D98" s="17" t="s">
        <v>110</v>
      </c>
      <c r="E98" s="18">
        <v>120</v>
      </c>
      <c r="F98" s="1"/>
    </row>
    <row r="99" spans="1:6" ht="15.75" x14ac:dyDescent="0.25">
      <c r="A99" s="4">
        <v>99</v>
      </c>
      <c r="B99" s="5" t="s">
        <v>21</v>
      </c>
      <c r="C99" s="14" t="s">
        <v>109</v>
      </c>
      <c r="D99" s="14" t="s">
        <v>110</v>
      </c>
      <c r="E99" s="15">
        <v>1.5</v>
      </c>
      <c r="F99" s="1"/>
    </row>
    <row r="100" spans="1:6" ht="15.75" x14ac:dyDescent="0.25">
      <c r="A100" s="8">
        <v>100</v>
      </c>
      <c r="B100" s="9" t="s">
        <v>24</v>
      </c>
      <c r="C100" s="20"/>
      <c r="D100" s="20"/>
      <c r="E100" s="21"/>
      <c r="F100" s="1"/>
    </row>
    <row r="101" spans="1:6" ht="15.75" x14ac:dyDescent="0.25">
      <c r="A101" s="8">
        <v>101</v>
      </c>
      <c r="B101" s="9" t="s">
        <v>24</v>
      </c>
      <c r="C101" s="20"/>
      <c r="D101" s="20"/>
      <c r="E101" s="21"/>
      <c r="F101" s="1"/>
    </row>
    <row r="102" spans="1:6" ht="15.75" x14ac:dyDescent="0.25">
      <c r="A102" s="8">
        <v>102</v>
      </c>
      <c r="B102" s="9" t="s">
        <v>24</v>
      </c>
      <c r="C102" s="20" t="s">
        <v>97</v>
      </c>
      <c r="D102" s="20" t="s">
        <v>110</v>
      </c>
      <c r="E102" s="21">
        <v>11.18</v>
      </c>
      <c r="F102" s="1"/>
    </row>
    <row r="103" spans="1:6" ht="15.75" x14ac:dyDescent="0.25">
      <c r="A103" s="8">
        <v>103</v>
      </c>
      <c r="B103" s="9" t="s">
        <v>24</v>
      </c>
      <c r="C103" s="20" t="s">
        <v>98</v>
      </c>
      <c r="D103" s="20" t="s">
        <v>110</v>
      </c>
      <c r="E103" s="21">
        <v>1.82</v>
      </c>
      <c r="F103" s="1"/>
    </row>
    <row r="104" spans="1:6" ht="15.75" x14ac:dyDescent="0.25">
      <c r="A104" s="8">
        <v>104</v>
      </c>
      <c r="B104" s="9" t="s">
        <v>24</v>
      </c>
      <c r="C104" s="20" t="s">
        <v>99</v>
      </c>
      <c r="D104" s="20" t="s">
        <v>110</v>
      </c>
      <c r="E104" s="21">
        <v>0.88</v>
      </c>
      <c r="F104" s="1"/>
    </row>
    <row r="105" spans="1:6" ht="15.75" x14ac:dyDescent="0.25">
      <c r="A105" s="8">
        <v>105</v>
      </c>
      <c r="B105" s="9" t="s">
        <v>24</v>
      </c>
      <c r="C105" s="20" t="s">
        <v>100</v>
      </c>
      <c r="D105" s="20" t="s">
        <v>110</v>
      </c>
      <c r="E105" s="21">
        <v>0.5</v>
      </c>
      <c r="F105" s="1"/>
    </row>
    <row r="106" spans="1:6" ht="15.75" x14ac:dyDescent="0.25">
      <c r="A106" s="8">
        <v>106</v>
      </c>
      <c r="B106" s="9" t="s">
        <v>24</v>
      </c>
      <c r="C106" s="20" t="s">
        <v>101</v>
      </c>
      <c r="D106" s="20" t="s">
        <v>110</v>
      </c>
      <c r="E106" s="21">
        <v>0.89</v>
      </c>
      <c r="F106" s="1"/>
    </row>
    <row r="107" spans="1:6" ht="15.75" x14ac:dyDescent="0.25">
      <c r="A107" s="8">
        <v>107</v>
      </c>
      <c r="B107" s="9" t="s">
        <v>24</v>
      </c>
      <c r="C107" s="20" t="s">
        <v>115</v>
      </c>
      <c r="D107" s="20" t="s">
        <v>110</v>
      </c>
      <c r="E107" s="21">
        <v>7.47</v>
      </c>
      <c r="F107" s="1"/>
    </row>
    <row r="108" spans="1:6" ht="15.75" x14ac:dyDescent="0.25">
      <c r="A108" s="8">
        <v>108</v>
      </c>
      <c r="B108" s="9" t="s">
        <v>24</v>
      </c>
      <c r="C108" s="20" t="s">
        <v>167</v>
      </c>
      <c r="D108" s="20" t="s">
        <v>110</v>
      </c>
      <c r="E108" s="21">
        <v>4.47</v>
      </c>
      <c r="F108" s="1"/>
    </row>
    <row r="109" spans="1:6" ht="15.75" x14ac:dyDescent="0.25">
      <c r="A109" s="8">
        <v>109</v>
      </c>
      <c r="B109" s="9" t="s">
        <v>24</v>
      </c>
      <c r="C109" s="20" t="s">
        <v>116</v>
      </c>
      <c r="D109" s="20" t="s">
        <v>110</v>
      </c>
      <c r="E109" s="21">
        <v>8.73</v>
      </c>
      <c r="F109" s="1"/>
    </row>
    <row r="110" spans="1:6" ht="15.75" x14ac:dyDescent="0.25">
      <c r="A110" s="8">
        <v>110</v>
      </c>
      <c r="B110" s="9" t="s">
        <v>24</v>
      </c>
      <c r="C110" s="20" t="s">
        <v>117</v>
      </c>
      <c r="D110" s="20" t="s">
        <v>110</v>
      </c>
      <c r="E110" s="21">
        <v>32.06</v>
      </c>
      <c r="F110" s="1"/>
    </row>
    <row r="111" spans="1:6" ht="15.75" x14ac:dyDescent="0.25">
      <c r="A111" s="8">
        <v>111</v>
      </c>
      <c r="B111" s="9" t="s">
        <v>24</v>
      </c>
      <c r="C111" s="20" t="s">
        <v>118</v>
      </c>
      <c r="D111" s="20" t="s">
        <v>110</v>
      </c>
      <c r="E111" s="21">
        <v>1.36</v>
      </c>
      <c r="F111" s="1"/>
    </row>
    <row r="112" spans="1:6" ht="15.75" x14ac:dyDescent="0.25">
      <c r="A112" s="8">
        <v>112</v>
      </c>
      <c r="B112" s="9" t="s">
        <v>24</v>
      </c>
      <c r="C112" s="20" t="s">
        <v>119</v>
      </c>
      <c r="D112" s="20" t="s">
        <v>110</v>
      </c>
      <c r="E112" s="21">
        <v>0.53</v>
      </c>
      <c r="F112" s="1"/>
    </row>
    <row r="113" spans="1:6" ht="15.75" x14ac:dyDescent="0.25">
      <c r="A113" s="8">
        <v>113</v>
      </c>
      <c r="B113" s="9" t="s">
        <v>24</v>
      </c>
      <c r="C113" s="20" t="s">
        <v>120</v>
      </c>
      <c r="D113" s="20" t="s">
        <v>110</v>
      </c>
      <c r="E113" s="21">
        <v>0.48</v>
      </c>
      <c r="F113" s="1"/>
    </row>
    <row r="114" spans="1:6" ht="15.75" x14ac:dyDescent="0.25">
      <c r="A114" s="8">
        <v>114</v>
      </c>
      <c r="B114" s="9" t="s">
        <v>24</v>
      </c>
      <c r="C114" s="20" t="s">
        <v>122</v>
      </c>
      <c r="D114" s="20" t="s">
        <v>110</v>
      </c>
      <c r="E114" s="21">
        <v>0.95</v>
      </c>
      <c r="F114" s="1"/>
    </row>
    <row r="115" spans="1:6" ht="15.75" x14ac:dyDescent="0.25">
      <c r="A115" s="8">
        <v>115</v>
      </c>
      <c r="B115" s="9" t="s">
        <v>24</v>
      </c>
      <c r="C115" s="20" t="s">
        <v>121</v>
      </c>
      <c r="D115" s="20" t="s">
        <v>110</v>
      </c>
      <c r="E115" s="21">
        <v>1.1100000000000001</v>
      </c>
      <c r="F115" s="1"/>
    </row>
    <row r="116" spans="1:6" ht="15.75" x14ac:dyDescent="0.25">
      <c r="A116" s="8">
        <v>116</v>
      </c>
      <c r="B116" s="9" t="s">
        <v>24</v>
      </c>
      <c r="C116" s="20" t="s">
        <v>123</v>
      </c>
      <c r="D116" s="20" t="s">
        <v>110</v>
      </c>
      <c r="E116" s="21">
        <v>1.37</v>
      </c>
      <c r="F116" s="1"/>
    </row>
    <row r="117" spans="1:6" ht="15.75" x14ac:dyDescent="0.25">
      <c r="A117" s="8">
        <v>117</v>
      </c>
      <c r="B117" s="9" t="s">
        <v>24</v>
      </c>
      <c r="C117" s="20" t="s">
        <v>124</v>
      </c>
      <c r="D117" s="20" t="s">
        <v>110</v>
      </c>
      <c r="E117" s="21">
        <v>0.38</v>
      </c>
      <c r="F117" s="1"/>
    </row>
    <row r="118" spans="1:6" ht="15.75" x14ac:dyDescent="0.25">
      <c r="A118" s="8">
        <v>118</v>
      </c>
      <c r="B118" s="9" t="s">
        <v>24</v>
      </c>
      <c r="C118" s="20" t="s">
        <v>125</v>
      </c>
      <c r="D118" s="20" t="s">
        <v>110</v>
      </c>
      <c r="E118" s="21">
        <v>1.1299999999999999</v>
      </c>
      <c r="F118" s="1"/>
    </row>
    <row r="119" spans="1:6" ht="15.75" x14ac:dyDescent="0.25">
      <c r="A119" s="8">
        <v>119</v>
      </c>
      <c r="B119" s="9" t="s">
        <v>24</v>
      </c>
      <c r="C119" s="20" t="s">
        <v>102</v>
      </c>
      <c r="D119" s="20" t="s">
        <v>110</v>
      </c>
      <c r="E119" s="21">
        <v>0.57999999999999996</v>
      </c>
      <c r="F119" s="1"/>
    </row>
    <row r="120" spans="1:6" ht="15.75" x14ac:dyDescent="0.25">
      <c r="A120" s="8">
        <v>120</v>
      </c>
      <c r="B120" s="9" t="s">
        <v>24</v>
      </c>
      <c r="C120" s="20" t="s">
        <v>126</v>
      </c>
      <c r="D120" s="20" t="s">
        <v>110</v>
      </c>
      <c r="E120" s="21">
        <v>39.81</v>
      </c>
    </row>
    <row r="121" spans="1:6" ht="15.75" x14ac:dyDescent="0.25">
      <c r="A121" s="8">
        <v>121</v>
      </c>
      <c r="B121" s="9" t="s">
        <v>24</v>
      </c>
      <c r="C121" s="20" t="s">
        <v>127</v>
      </c>
      <c r="D121" s="20" t="s">
        <v>110</v>
      </c>
      <c r="E121" s="21">
        <v>1.82</v>
      </c>
    </row>
    <row r="122" spans="1:6" ht="15.75" x14ac:dyDescent="0.25">
      <c r="A122" s="8">
        <v>122</v>
      </c>
      <c r="B122" s="9" t="s">
        <v>24</v>
      </c>
      <c r="C122" s="20" t="s">
        <v>128</v>
      </c>
      <c r="D122" s="20" t="s">
        <v>110</v>
      </c>
      <c r="E122" s="21">
        <v>2.0499999999999998</v>
      </c>
    </row>
    <row r="123" spans="1:6" ht="15.75" x14ac:dyDescent="0.25">
      <c r="A123" s="8">
        <v>123</v>
      </c>
      <c r="B123" s="9" t="s">
        <v>24</v>
      </c>
      <c r="C123" s="20" t="s">
        <v>129</v>
      </c>
      <c r="D123" s="20" t="s">
        <v>110</v>
      </c>
      <c r="E123" s="21">
        <v>1.94</v>
      </c>
    </row>
    <row r="124" spans="1:6" ht="15.75" x14ac:dyDescent="0.25">
      <c r="A124" s="8">
        <v>124</v>
      </c>
      <c r="B124" s="9" t="s">
        <v>24</v>
      </c>
      <c r="C124" s="20" t="s">
        <v>130</v>
      </c>
      <c r="D124" s="20" t="s">
        <v>110</v>
      </c>
      <c r="E124" s="21">
        <v>2.12</v>
      </c>
    </row>
    <row r="125" spans="1:6" ht="15.75" x14ac:dyDescent="0.25">
      <c r="A125" s="8">
        <v>125</v>
      </c>
      <c r="B125" s="9" t="s">
        <v>24</v>
      </c>
      <c r="C125" s="20" t="s">
        <v>131</v>
      </c>
      <c r="D125" s="20" t="s">
        <v>110</v>
      </c>
      <c r="E125" s="21">
        <v>2.9</v>
      </c>
    </row>
    <row r="126" spans="1:6" ht="15.75" x14ac:dyDescent="0.25">
      <c r="A126" s="8">
        <v>126</v>
      </c>
      <c r="B126" s="9" t="s">
        <v>24</v>
      </c>
      <c r="C126" s="20" t="s">
        <v>132</v>
      </c>
      <c r="D126" s="20" t="s">
        <v>110</v>
      </c>
      <c r="E126" s="21">
        <v>2.9</v>
      </c>
    </row>
    <row r="127" spans="1:6" ht="15.75" x14ac:dyDescent="0.25">
      <c r="A127" s="8">
        <v>127</v>
      </c>
      <c r="B127" s="9" t="s">
        <v>24</v>
      </c>
      <c r="C127" s="20" t="s">
        <v>133</v>
      </c>
      <c r="D127" s="20" t="s">
        <v>110</v>
      </c>
      <c r="E127" s="21">
        <v>0.61</v>
      </c>
    </row>
    <row r="128" spans="1:6" ht="15.75" x14ac:dyDescent="0.25">
      <c r="A128" s="8">
        <v>128</v>
      </c>
      <c r="B128" s="9" t="s">
        <v>24</v>
      </c>
      <c r="C128" s="20" t="s">
        <v>134</v>
      </c>
      <c r="D128" s="20" t="s">
        <v>110</v>
      </c>
      <c r="E128" s="21">
        <v>2.02</v>
      </c>
    </row>
    <row r="129" spans="1:5" ht="15.75" x14ac:dyDescent="0.25">
      <c r="A129" s="8">
        <v>129</v>
      </c>
      <c r="B129" s="9" t="s">
        <v>24</v>
      </c>
      <c r="C129" s="20" t="s">
        <v>135</v>
      </c>
      <c r="D129" s="20" t="s">
        <v>110</v>
      </c>
      <c r="E129" s="21">
        <v>13.2</v>
      </c>
    </row>
    <row r="130" spans="1:5" ht="15.75" x14ac:dyDescent="0.25">
      <c r="A130" s="8">
        <v>130</v>
      </c>
      <c r="B130" s="9" t="s">
        <v>24</v>
      </c>
      <c r="C130" s="20" t="s">
        <v>136</v>
      </c>
      <c r="D130" s="20" t="s">
        <v>110</v>
      </c>
      <c r="E130" s="21">
        <v>14.62</v>
      </c>
    </row>
    <row r="131" spans="1:5" ht="15.75" x14ac:dyDescent="0.25">
      <c r="A131" s="8">
        <v>131</v>
      </c>
      <c r="B131" s="9" t="s">
        <v>24</v>
      </c>
      <c r="C131" s="20" t="s">
        <v>137</v>
      </c>
      <c r="D131" s="20" t="s">
        <v>110</v>
      </c>
      <c r="E131" s="21">
        <v>14.62</v>
      </c>
    </row>
    <row r="132" spans="1:5" ht="15.75" x14ac:dyDescent="0.25">
      <c r="A132" s="8">
        <v>132</v>
      </c>
      <c r="B132" s="9" t="s">
        <v>24</v>
      </c>
      <c r="C132" s="20" t="s">
        <v>140</v>
      </c>
      <c r="D132" s="20" t="s">
        <v>110</v>
      </c>
      <c r="E132" s="21">
        <v>1.06</v>
      </c>
    </row>
    <row r="133" spans="1:5" ht="15.75" x14ac:dyDescent="0.25">
      <c r="A133" s="8">
        <v>133</v>
      </c>
      <c r="B133" s="9" t="s">
        <v>24</v>
      </c>
      <c r="C133" s="20" t="s">
        <v>139</v>
      </c>
      <c r="D133" s="20" t="s">
        <v>110</v>
      </c>
      <c r="E133" s="21">
        <v>11.27</v>
      </c>
    </row>
    <row r="134" spans="1:5" ht="15.75" x14ac:dyDescent="0.25">
      <c r="A134" s="8">
        <v>134</v>
      </c>
      <c r="B134" s="9" t="s">
        <v>24</v>
      </c>
      <c r="C134" s="20" t="s">
        <v>138</v>
      </c>
      <c r="D134" s="20" t="s">
        <v>110</v>
      </c>
      <c r="E134" s="21">
        <v>1.89</v>
      </c>
    </row>
    <row r="135" spans="1:5" ht="15.75" x14ac:dyDescent="0.25">
      <c r="A135" s="8">
        <v>135</v>
      </c>
      <c r="B135" s="9" t="s">
        <v>24</v>
      </c>
      <c r="C135" s="20" t="s">
        <v>155</v>
      </c>
      <c r="D135" s="20" t="s">
        <v>110</v>
      </c>
      <c r="E135" s="21">
        <v>4.3099999999999996</v>
      </c>
    </row>
    <row r="136" spans="1:5" ht="15.75" x14ac:dyDescent="0.25">
      <c r="A136" s="8">
        <v>136</v>
      </c>
      <c r="B136" s="9" t="s">
        <v>24</v>
      </c>
      <c r="C136" s="20"/>
      <c r="D136" s="20" t="s">
        <v>110</v>
      </c>
      <c r="E136" s="21"/>
    </row>
    <row r="137" spans="1:5" ht="15.75" x14ac:dyDescent="0.25">
      <c r="A137" s="8">
        <v>137</v>
      </c>
      <c r="B137" s="9" t="s">
        <v>24</v>
      </c>
      <c r="C137" s="20"/>
      <c r="D137" s="20" t="s">
        <v>110</v>
      </c>
      <c r="E137" s="21"/>
    </row>
    <row r="138" spans="1:5" ht="15.75" x14ac:dyDescent="0.25">
      <c r="A138" s="8">
        <v>138</v>
      </c>
      <c r="B138" s="9" t="s">
        <v>24</v>
      </c>
      <c r="C138" s="20"/>
      <c r="D138" s="20" t="s">
        <v>110</v>
      </c>
      <c r="E138" s="21"/>
    </row>
    <row r="139" spans="1:5" ht="15.75" x14ac:dyDescent="0.25">
      <c r="A139" s="8">
        <v>139</v>
      </c>
      <c r="B139" s="9" t="s">
        <v>24</v>
      </c>
      <c r="C139" s="20"/>
      <c r="D139" s="20" t="s">
        <v>110</v>
      </c>
      <c r="E139" s="21"/>
    </row>
  </sheetData>
  <pageMargins left="0.82677165354330717" right="0.23622047244094491" top="0.78740157480314965" bottom="0" header="0.31496062992125984" footer="0.31496062992125984"/>
  <pageSetup paperSize="9" orientation="portrait" r:id="rId1"/>
  <rowBreaks count="2" manualBreakCount="2">
    <brk id="44" max="16383" man="1"/>
    <brk id="91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FF00"/>
  </sheetPr>
  <dimension ref="A1:L39"/>
  <sheetViews>
    <sheetView tabSelected="1" workbookViewId="0">
      <selection activeCell="P24" sqref="P24"/>
    </sheetView>
  </sheetViews>
  <sheetFormatPr defaultRowHeight="15" x14ac:dyDescent="0.25"/>
  <cols>
    <col min="2" max="2" width="9.5703125" customWidth="1"/>
    <col min="3" max="3" width="4.5703125" customWidth="1"/>
    <col min="10" max="10" width="4.42578125" customWidth="1"/>
    <col min="12" max="12" width="4.85546875" customWidth="1"/>
  </cols>
  <sheetData>
    <row r="1" spans="1:12" x14ac:dyDescent="0.25">
      <c r="A1" s="128"/>
      <c r="B1" s="128"/>
      <c r="C1" s="128"/>
      <c r="D1" s="48"/>
      <c r="E1" s="49"/>
      <c r="F1" s="49"/>
      <c r="G1" s="49"/>
      <c r="H1" s="49"/>
      <c r="I1" s="49"/>
      <c r="J1" s="129"/>
      <c r="K1" s="130"/>
      <c r="L1" s="131"/>
    </row>
    <row r="2" spans="1:12" ht="19.5" thickBot="1" x14ac:dyDescent="0.35">
      <c r="A2" s="146"/>
      <c r="B2" s="147"/>
      <c r="C2" s="147"/>
      <c r="D2" s="48"/>
      <c r="E2" s="132" t="s">
        <v>141</v>
      </c>
      <c r="F2" s="132"/>
      <c r="G2" s="132"/>
      <c r="H2" s="49"/>
      <c r="I2" s="49"/>
      <c r="J2" s="148"/>
      <c r="K2" s="149"/>
      <c r="L2" s="150"/>
    </row>
    <row r="3" spans="1:12" x14ac:dyDescent="0.25">
      <c r="A3" s="151"/>
      <c r="B3" s="151"/>
      <c r="C3" s="151"/>
      <c r="D3" s="48"/>
      <c r="E3" s="49"/>
      <c r="F3" s="49"/>
      <c r="G3" s="49"/>
      <c r="H3" s="49"/>
      <c r="I3" s="49"/>
    </row>
    <row r="4" spans="1:12" ht="15.75" x14ac:dyDescent="0.25">
      <c r="A4" s="151"/>
      <c r="B4" s="151"/>
      <c r="C4" s="151"/>
      <c r="D4" s="48"/>
      <c r="E4" s="112"/>
      <c r="F4" s="112"/>
      <c r="G4" s="58"/>
      <c r="H4" s="57"/>
      <c r="I4" s="56"/>
      <c r="J4" s="56"/>
      <c r="K4" s="56"/>
    </row>
    <row r="5" spans="1:12" ht="15.75" x14ac:dyDescent="0.25">
      <c r="A5" s="151"/>
      <c r="B5" s="151"/>
      <c r="C5" s="151"/>
      <c r="D5" s="48"/>
      <c r="E5" s="133"/>
      <c r="F5" s="134"/>
      <c r="G5" s="56"/>
      <c r="H5" s="56"/>
      <c r="I5" s="56"/>
      <c r="J5" s="56"/>
      <c r="K5" s="56"/>
    </row>
    <row r="6" spans="1:12" x14ac:dyDescent="0.25">
      <c r="A6" s="151"/>
      <c r="B6" s="151"/>
      <c r="C6" s="151"/>
      <c r="D6" s="48"/>
      <c r="E6" s="48"/>
      <c r="F6" s="49"/>
      <c r="G6" s="49"/>
      <c r="H6" s="49"/>
      <c r="I6" s="49"/>
    </row>
    <row r="7" spans="1:12" x14ac:dyDescent="0.25">
      <c r="A7" s="49"/>
      <c r="B7" s="49"/>
      <c r="C7" s="49"/>
      <c r="D7" s="49"/>
      <c r="E7" s="49"/>
      <c r="F7" s="49"/>
      <c r="G7" s="49"/>
      <c r="H7" s="49"/>
      <c r="I7" s="49"/>
    </row>
    <row r="8" spans="1:12" ht="18.75" x14ac:dyDescent="0.3">
      <c r="A8" s="49"/>
      <c r="B8" s="49"/>
      <c r="C8" s="50" t="s">
        <v>142</v>
      </c>
      <c r="D8" s="156"/>
      <c r="E8" s="156"/>
      <c r="F8" s="156"/>
      <c r="G8" s="156"/>
      <c r="H8" s="156"/>
      <c r="I8" s="156"/>
      <c r="J8" s="156"/>
      <c r="K8" s="50" t="s">
        <v>143</v>
      </c>
      <c r="L8" s="50"/>
    </row>
    <row r="9" spans="1:12" x14ac:dyDescent="0.25">
      <c r="A9" s="49"/>
      <c r="B9" s="49"/>
      <c r="C9" s="49"/>
      <c r="D9" s="49"/>
      <c r="E9" s="49"/>
      <c r="F9" s="49"/>
      <c r="G9" s="49"/>
      <c r="H9" s="49"/>
      <c r="I9" s="49"/>
    </row>
    <row r="10" spans="1:12" ht="15.75" x14ac:dyDescent="0.25">
      <c r="A10" s="49"/>
      <c r="B10" s="51" t="s">
        <v>144</v>
      </c>
      <c r="C10" s="141"/>
      <c r="D10" s="141"/>
      <c r="E10" s="141"/>
      <c r="F10" s="141"/>
      <c r="G10" s="141"/>
      <c r="H10" s="141"/>
      <c r="I10" s="141"/>
      <c r="J10" s="141"/>
      <c r="K10" s="141"/>
      <c r="L10" s="50"/>
    </row>
    <row r="11" spans="1:12" x14ac:dyDescent="0.25">
      <c r="A11" s="49"/>
      <c r="B11" s="49"/>
      <c r="C11" s="49"/>
      <c r="D11" s="49"/>
      <c r="E11" s="49"/>
      <c r="F11" s="49"/>
      <c r="G11" s="49"/>
      <c r="H11" s="49"/>
      <c r="I11" s="49"/>
    </row>
    <row r="12" spans="1:12" x14ac:dyDescent="0.25">
      <c r="A12" s="49"/>
      <c r="B12" s="117" t="s">
        <v>145</v>
      </c>
      <c r="C12" s="117"/>
      <c r="D12" s="117"/>
      <c r="E12" s="117"/>
      <c r="F12" s="117"/>
      <c r="G12" s="52"/>
      <c r="H12" s="48"/>
      <c r="I12" s="48"/>
    </row>
    <row r="13" spans="1:12" x14ac:dyDescent="0.25">
      <c r="A13" s="49"/>
      <c r="B13" s="142"/>
      <c r="C13" s="142"/>
      <c r="D13" s="142"/>
      <c r="E13" s="142"/>
      <c r="F13" s="142"/>
      <c r="G13" s="142"/>
      <c r="H13" s="142"/>
      <c r="I13" s="142"/>
      <c r="J13" s="142"/>
      <c r="K13" s="142"/>
      <c r="L13" s="142"/>
    </row>
    <row r="14" spans="1:12" ht="15.75" thickBot="1" x14ac:dyDescent="0.3">
      <c r="A14" s="49"/>
      <c r="B14" s="49"/>
      <c r="C14" s="49"/>
      <c r="D14" s="49"/>
      <c r="E14" s="49"/>
      <c r="F14" s="49"/>
      <c r="G14" s="53"/>
      <c r="H14" s="53"/>
      <c r="I14" s="53"/>
    </row>
    <row r="15" spans="1:12" x14ac:dyDescent="0.25">
      <c r="A15" s="49"/>
      <c r="B15" s="143" t="s">
        <v>146</v>
      </c>
      <c r="C15" s="144"/>
      <c r="D15" s="144" t="s">
        <v>147</v>
      </c>
      <c r="E15" s="144"/>
      <c r="F15" s="144"/>
      <c r="G15" s="144"/>
      <c r="H15" s="144"/>
      <c r="I15" s="144" t="s">
        <v>148</v>
      </c>
      <c r="J15" s="144"/>
      <c r="K15" s="144" t="s">
        <v>149</v>
      </c>
      <c r="L15" s="145"/>
    </row>
    <row r="16" spans="1:12" ht="15.75" thickBot="1" x14ac:dyDescent="0.3">
      <c r="A16" s="49"/>
      <c r="B16" s="152">
        <v>1</v>
      </c>
      <c r="C16" s="153"/>
      <c r="D16" s="153">
        <v>2</v>
      </c>
      <c r="E16" s="153"/>
      <c r="F16" s="153"/>
      <c r="G16" s="153"/>
      <c r="H16" s="153"/>
      <c r="I16" s="153">
        <v>3</v>
      </c>
      <c r="J16" s="153"/>
      <c r="K16" s="154">
        <v>4</v>
      </c>
      <c r="L16" s="155"/>
    </row>
    <row r="17" spans="1:12" ht="15.75" x14ac:dyDescent="0.25">
      <c r="A17" s="49"/>
      <c r="B17" s="157">
        <v>12</v>
      </c>
      <c r="C17" s="158"/>
      <c r="D17" s="159" t="str">
        <f>'109'!C10</f>
        <v>Lait entier litre</v>
      </c>
      <c r="E17" s="160"/>
      <c r="F17" s="160"/>
      <c r="G17" s="160"/>
      <c r="H17" s="161"/>
      <c r="I17" s="162">
        <f>'109'!E10</f>
        <v>0.88</v>
      </c>
      <c r="J17" s="162"/>
      <c r="K17" s="163">
        <f>'109'!H10</f>
        <v>10.56</v>
      </c>
      <c r="L17" s="164"/>
    </row>
    <row r="18" spans="1:12" ht="15.75" x14ac:dyDescent="0.25">
      <c r="A18" s="49"/>
      <c r="B18" s="123">
        <f>IF('109'!G11="","",'109'!G11)</f>
        <v>1</v>
      </c>
      <c r="C18" s="124"/>
      <c r="D18" s="125" t="str">
        <f>'109'!C11</f>
        <v>Filtre à café (bte 100)</v>
      </c>
      <c r="E18" s="126"/>
      <c r="F18" s="126"/>
      <c r="G18" s="126"/>
      <c r="H18" s="127"/>
      <c r="I18" s="120">
        <f>'109'!E11</f>
        <v>0.89</v>
      </c>
      <c r="J18" s="120"/>
      <c r="K18" s="121">
        <f>'109'!H11</f>
        <v>0.89</v>
      </c>
      <c r="L18" s="122"/>
    </row>
    <row r="19" spans="1:12" ht="15.75" x14ac:dyDescent="0.25">
      <c r="A19" s="49"/>
      <c r="B19" s="123">
        <f>IF('109'!G12="","",'109'!G12)</f>
        <v>3</v>
      </c>
      <c r="C19" s="124"/>
      <c r="D19" s="125" t="str">
        <f>'109'!C12</f>
        <v>Eponge à récurer</v>
      </c>
      <c r="E19" s="126"/>
      <c r="F19" s="126"/>
      <c r="G19" s="126"/>
      <c r="H19" s="127"/>
      <c r="I19" s="120">
        <f>'109'!E12</f>
        <v>0.53</v>
      </c>
      <c r="J19" s="120"/>
      <c r="K19" s="121">
        <f>'109'!H12</f>
        <v>1.59</v>
      </c>
      <c r="L19" s="122"/>
    </row>
    <row r="20" spans="1:12" ht="15.75" x14ac:dyDescent="0.25">
      <c r="A20" s="49"/>
      <c r="B20" s="123">
        <f>IF('109'!G13="","",'109'!G13)</f>
        <v>1</v>
      </c>
      <c r="C20" s="124"/>
      <c r="D20" s="125" t="str">
        <f>'109'!C13</f>
        <v>Sucre kg</v>
      </c>
      <c r="E20" s="126"/>
      <c r="F20" s="126"/>
      <c r="G20" s="126"/>
      <c r="H20" s="127"/>
      <c r="I20" s="120">
        <f>'109'!E13</f>
        <v>1.82</v>
      </c>
      <c r="J20" s="120"/>
      <c r="K20" s="121">
        <f>'109'!H13</f>
        <v>1.82</v>
      </c>
      <c r="L20" s="122"/>
    </row>
    <row r="21" spans="1:12" ht="15.75" x14ac:dyDescent="0.25">
      <c r="A21" s="49"/>
      <c r="B21" s="123">
        <f>IF('109'!G14="","",'109'!G14)</f>
        <v>60</v>
      </c>
      <c r="C21" s="124"/>
      <c r="D21" s="125" t="str">
        <f>'109'!C14</f>
        <v>Eau 1,5 litre</v>
      </c>
      <c r="E21" s="126"/>
      <c r="F21" s="126"/>
      <c r="G21" s="126"/>
      <c r="H21" s="127"/>
      <c r="I21" s="120">
        <f>'109'!E14</f>
        <v>0.5</v>
      </c>
      <c r="J21" s="120"/>
      <c r="K21" s="121">
        <f>'109'!H14</f>
        <v>30</v>
      </c>
      <c r="L21" s="122"/>
    </row>
    <row r="22" spans="1:12" ht="15.75" x14ac:dyDescent="0.25">
      <c r="A22" s="49"/>
      <c r="B22" s="123">
        <f>IF('109'!G15="","",'109'!G15)</f>
        <v>150</v>
      </c>
      <c r="C22" s="124"/>
      <c r="D22" s="125" t="str">
        <f>'109'!C15</f>
        <v>Chimay Rouge 33cl</v>
      </c>
      <c r="E22" s="126"/>
      <c r="F22" s="126"/>
      <c r="G22" s="126"/>
      <c r="H22" s="127"/>
      <c r="I22" s="120">
        <f>'109'!E15</f>
        <v>1.2</v>
      </c>
      <c r="J22" s="120"/>
      <c r="K22" s="121">
        <f>'109'!H15</f>
        <v>180</v>
      </c>
      <c r="L22" s="122"/>
    </row>
    <row r="23" spans="1:12" ht="15.75" x14ac:dyDescent="0.25">
      <c r="A23" s="49"/>
      <c r="B23" s="123">
        <f>IF('109'!G16="","",'109'!G16)</f>
        <v>20</v>
      </c>
      <c r="C23" s="124"/>
      <c r="D23" s="125" t="str">
        <f>'109'!C16</f>
        <v>Jus multi-fruits 20 cl</v>
      </c>
      <c r="E23" s="126"/>
      <c r="F23" s="126"/>
      <c r="G23" s="126"/>
      <c r="H23" s="127"/>
      <c r="I23" s="120">
        <f>'109'!E16</f>
        <v>0.6</v>
      </c>
      <c r="J23" s="120"/>
      <c r="K23" s="121">
        <f>'109'!H16</f>
        <v>12</v>
      </c>
      <c r="L23" s="122"/>
    </row>
    <row r="24" spans="1:12" ht="15.75" x14ac:dyDescent="0.25">
      <c r="A24" s="49"/>
      <c r="B24" s="123" t="str">
        <f>IF('109'!G17="","",'109'!G17)</f>
        <v/>
      </c>
      <c r="C24" s="124"/>
      <c r="D24" s="125" t="str">
        <f>'109'!C17</f>
        <v/>
      </c>
      <c r="E24" s="126"/>
      <c r="F24" s="126"/>
      <c r="G24" s="126"/>
      <c r="H24" s="127"/>
      <c r="I24" s="120" t="str">
        <f>'109'!E17</f>
        <v/>
      </c>
      <c r="J24" s="120"/>
      <c r="K24" s="121" t="str">
        <f>'109'!H17</f>
        <v/>
      </c>
      <c r="L24" s="122"/>
    </row>
    <row r="25" spans="1:12" ht="15.75" x14ac:dyDescent="0.25">
      <c r="A25" s="49"/>
      <c r="B25" s="123" t="str">
        <f>IF('109'!G18="","",'109'!G18)</f>
        <v/>
      </c>
      <c r="C25" s="124"/>
      <c r="D25" s="125" t="str">
        <f>'109'!C18</f>
        <v/>
      </c>
      <c r="E25" s="126"/>
      <c r="F25" s="126"/>
      <c r="G25" s="126"/>
      <c r="H25" s="127"/>
      <c r="I25" s="120" t="str">
        <f>'109'!E18</f>
        <v/>
      </c>
      <c r="J25" s="120"/>
      <c r="K25" s="121" t="str">
        <f>'109'!H18</f>
        <v/>
      </c>
      <c r="L25" s="122"/>
    </row>
    <row r="26" spans="1:12" ht="15.75" x14ac:dyDescent="0.25">
      <c r="A26" s="49"/>
      <c r="B26" s="123" t="str">
        <f>IF('109'!G19="","",'109'!G19)</f>
        <v/>
      </c>
      <c r="C26" s="124"/>
      <c r="D26" s="125" t="str">
        <f>'109'!C19</f>
        <v/>
      </c>
      <c r="E26" s="126"/>
      <c r="F26" s="126"/>
      <c r="G26" s="126"/>
      <c r="H26" s="127"/>
      <c r="I26" s="120" t="str">
        <f>'109'!E19</f>
        <v/>
      </c>
      <c r="J26" s="120"/>
      <c r="K26" s="121" t="str">
        <f>'109'!H19</f>
        <v/>
      </c>
      <c r="L26" s="122"/>
    </row>
    <row r="27" spans="1:12" ht="15.75" x14ac:dyDescent="0.25">
      <c r="A27" s="49"/>
      <c r="B27" s="123" t="str">
        <f>IF('109'!G20="","",'109'!G20)</f>
        <v/>
      </c>
      <c r="C27" s="124"/>
      <c r="D27" s="125" t="str">
        <f>'109'!C20</f>
        <v/>
      </c>
      <c r="E27" s="126"/>
      <c r="F27" s="126"/>
      <c r="G27" s="126"/>
      <c r="H27" s="127"/>
      <c r="I27" s="120" t="str">
        <f>'109'!E20</f>
        <v/>
      </c>
      <c r="J27" s="120"/>
      <c r="K27" s="121" t="str">
        <f>'109'!H20</f>
        <v/>
      </c>
      <c r="L27" s="122"/>
    </row>
    <row r="28" spans="1:12" ht="15.75" x14ac:dyDescent="0.25">
      <c r="A28" s="49"/>
      <c r="B28" s="123" t="str">
        <f>IF('109'!G21="","",'109'!G21)</f>
        <v/>
      </c>
      <c r="C28" s="124"/>
      <c r="D28" s="125" t="str">
        <f>'109'!C21</f>
        <v/>
      </c>
      <c r="E28" s="126"/>
      <c r="F28" s="126"/>
      <c r="G28" s="126"/>
      <c r="H28" s="127"/>
      <c r="I28" s="120" t="str">
        <f>'109'!E21</f>
        <v/>
      </c>
      <c r="J28" s="120"/>
      <c r="K28" s="121" t="str">
        <f>'109'!H21</f>
        <v/>
      </c>
      <c r="L28" s="122"/>
    </row>
    <row r="29" spans="1:12" ht="15.75" x14ac:dyDescent="0.25">
      <c r="A29" s="49"/>
      <c r="B29" s="123" t="str">
        <f>IF('109'!G22="","",'109'!G22)</f>
        <v/>
      </c>
      <c r="C29" s="124"/>
      <c r="D29" s="125" t="str">
        <f>'109'!C22</f>
        <v/>
      </c>
      <c r="E29" s="126"/>
      <c r="F29" s="126"/>
      <c r="G29" s="126"/>
      <c r="H29" s="127"/>
      <c r="I29" s="120" t="str">
        <f>'109'!E22</f>
        <v/>
      </c>
      <c r="J29" s="120"/>
      <c r="K29" s="121" t="str">
        <f>'109'!H22</f>
        <v/>
      </c>
      <c r="L29" s="122"/>
    </row>
    <row r="30" spans="1:12" ht="15.75" x14ac:dyDescent="0.25">
      <c r="A30" s="49"/>
      <c r="B30" s="123" t="str">
        <f>IF('109'!G23="","",'109'!G23)</f>
        <v/>
      </c>
      <c r="C30" s="124"/>
      <c r="D30" s="125" t="str">
        <f>'109'!C23</f>
        <v/>
      </c>
      <c r="E30" s="126"/>
      <c r="F30" s="126"/>
      <c r="G30" s="126"/>
      <c r="H30" s="127"/>
      <c r="I30" s="120" t="str">
        <f>'109'!E23</f>
        <v/>
      </c>
      <c r="J30" s="120"/>
      <c r="K30" s="121" t="str">
        <f>'109'!H23</f>
        <v/>
      </c>
      <c r="L30" s="122"/>
    </row>
    <row r="31" spans="1:12" ht="15.75" thickBot="1" x14ac:dyDescent="0.3">
      <c r="A31" s="49"/>
      <c r="B31" s="135"/>
      <c r="C31" s="136"/>
      <c r="D31" s="137"/>
      <c r="E31" s="137"/>
      <c r="F31" s="137"/>
      <c r="G31" s="137"/>
      <c r="H31" s="137"/>
      <c r="I31" s="138"/>
      <c r="J31" s="138"/>
      <c r="K31" s="139"/>
      <c r="L31" s="140"/>
    </row>
    <row r="32" spans="1:12" x14ac:dyDescent="0.25">
      <c r="A32" s="49"/>
      <c r="B32" s="54"/>
      <c r="C32" s="54"/>
      <c r="D32" s="54"/>
      <c r="E32" s="54"/>
      <c r="F32" s="54"/>
      <c r="G32" s="54"/>
      <c r="H32" s="54"/>
      <c r="I32" s="54"/>
      <c r="J32" s="55"/>
      <c r="K32" s="59"/>
      <c r="L32" s="60"/>
    </row>
    <row r="33" spans="1:12" ht="15.75" x14ac:dyDescent="0.25">
      <c r="A33" s="49"/>
      <c r="B33" s="54"/>
      <c r="C33" s="54"/>
      <c r="D33" s="54"/>
      <c r="E33" s="54"/>
      <c r="F33" s="54"/>
      <c r="G33" s="54"/>
      <c r="H33" s="54"/>
      <c r="I33" s="113" t="s">
        <v>150</v>
      </c>
      <c r="J33" s="114"/>
      <c r="K33" s="115">
        <f>IF('109'!G10="","",SUM(K17:L30))</f>
        <v>236.86</v>
      </c>
      <c r="L33" s="116"/>
    </row>
    <row r="34" spans="1:12" ht="15.75" thickBot="1" x14ac:dyDescent="0.3">
      <c r="A34" s="49"/>
      <c r="B34" s="54"/>
      <c r="C34" s="54"/>
      <c r="D34" s="54"/>
      <c r="E34" s="54"/>
      <c r="F34" s="54"/>
      <c r="G34" s="54"/>
      <c r="H34" s="54"/>
      <c r="I34" s="54"/>
      <c r="J34" s="55"/>
      <c r="K34" s="62"/>
      <c r="L34" s="61"/>
    </row>
    <row r="35" spans="1:12" ht="10.5" customHeight="1" x14ac:dyDescent="0.25">
      <c r="A35" s="49"/>
      <c r="B35" s="49"/>
      <c r="C35" s="49"/>
      <c r="D35" s="49"/>
      <c r="E35" s="49"/>
      <c r="F35" s="49"/>
      <c r="G35" s="49"/>
      <c r="H35" s="49"/>
      <c r="I35" s="49"/>
    </row>
    <row r="36" spans="1:12" ht="9" customHeight="1" x14ac:dyDescent="0.25">
      <c r="A36" s="49"/>
      <c r="B36" s="49"/>
      <c r="C36" s="49"/>
      <c r="D36" s="49"/>
      <c r="E36" s="49"/>
      <c r="F36" s="49"/>
      <c r="G36" s="49"/>
      <c r="H36" s="49"/>
      <c r="I36" s="49"/>
    </row>
    <row r="37" spans="1:12" ht="15.75" x14ac:dyDescent="0.25">
      <c r="A37" s="49"/>
      <c r="B37" s="117" t="s">
        <v>151</v>
      </c>
      <c r="C37" s="117"/>
      <c r="D37" s="117"/>
      <c r="E37" s="118" t="str">
        <f>IF('109'!G10="","",SpellNumber(K33))</f>
        <v>Deux cent Trente Six Euros et Quatre-vingt Six Cents</v>
      </c>
      <c r="F37" s="118"/>
      <c r="G37" s="118"/>
      <c r="H37" s="118"/>
      <c r="I37" s="118"/>
      <c r="J37" s="118"/>
      <c r="K37" s="118"/>
      <c r="L37" s="118"/>
    </row>
    <row r="38" spans="1:12" x14ac:dyDescent="0.25">
      <c r="A38" s="49"/>
      <c r="B38" s="49"/>
      <c r="C38" s="49"/>
      <c r="D38" s="49"/>
      <c r="E38" s="49"/>
      <c r="F38" s="49"/>
      <c r="G38" s="119" t="s">
        <v>152</v>
      </c>
      <c r="H38" s="119"/>
      <c r="I38" s="119"/>
    </row>
    <row r="39" spans="1:12" ht="7.5" customHeight="1" x14ac:dyDescent="0.25">
      <c r="A39" s="49"/>
      <c r="B39" s="49"/>
      <c r="C39" s="49"/>
      <c r="D39" s="49"/>
      <c r="E39" s="49"/>
      <c r="F39" s="49"/>
      <c r="G39" s="49"/>
      <c r="H39" s="49"/>
      <c r="I39" s="49"/>
    </row>
  </sheetData>
  <sheetProtection sheet="1" objects="1" scenarios="1"/>
  <mergeCells count="88">
    <mergeCell ref="B17:C17"/>
    <mergeCell ref="D17:H17"/>
    <mergeCell ref="I17:J17"/>
    <mergeCell ref="K17:L17"/>
    <mergeCell ref="B18:C18"/>
    <mergeCell ref="D18:H18"/>
    <mergeCell ref="I18:J18"/>
    <mergeCell ref="K18:L18"/>
    <mergeCell ref="A2:C2"/>
    <mergeCell ref="J2:L2"/>
    <mergeCell ref="A3:C3"/>
    <mergeCell ref="A4:C4"/>
    <mergeCell ref="B16:C16"/>
    <mergeCell ref="D16:H16"/>
    <mergeCell ref="I16:J16"/>
    <mergeCell ref="K16:L16"/>
    <mergeCell ref="A5:C5"/>
    <mergeCell ref="A6:C6"/>
    <mergeCell ref="D8:J8"/>
    <mergeCell ref="B24:C24"/>
    <mergeCell ref="D24:H24"/>
    <mergeCell ref="I24:J24"/>
    <mergeCell ref="K24:L24"/>
    <mergeCell ref="K19:L19"/>
    <mergeCell ref="B20:C20"/>
    <mergeCell ref="D20:H20"/>
    <mergeCell ref="I20:J20"/>
    <mergeCell ref="K20:L20"/>
    <mergeCell ref="B21:C21"/>
    <mergeCell ref="D21:H21"/>
    <mergeCell ref="I21:J21"/>
    <mergeCell ref="K21:L21"/>
    <mergeCell ref="B19:C19"/>
    <mergeCell ref="D19:H19"/>
    <mergeCell ref="I19:J19"/>
    <mergeCell ref="K22:L22"/>
    <mergeCell ref="B23:C23"/>
    <mergeCell ref="D23:H23"/>
    <mergeCell ref="I23:J23"/>
    <mergeCell ref="K23:L23"/>
    <mergeCell ref="A1:C1"/>
    <mergeCell ref="J1:L1"/>
    <mergeCell ref="E2:G2"/>
    <mergeCell ref="E5:F5"/>
    <mergeCell ref="B31:C31"/>
    <mergeCell ref="D31:H31"/>
    <mergeCell ref="I31:J31"/>
    <mergeCell ref="K31:L31"/>
    <mergeCell ref="B29:C29"/>
    <mergeCell ref="D29:H29"/>
    <mergeCell ref="I29:J29"/>
    <mergeCell ref="K29:L29"/>
    <mergeCell ref="B30:C30"/>
    <mergeCell ref="D30:H30"/>
    <mergeCell ref="C10:K10"/>
    <mergeCell ref="B12:F12"/>
    <mergeCell ref="G38:I38"/>
    <mergeCell ref="I25:J25"/>
    <mergeCell ref="K25:L25"/>
    <mergeCell ref="B26:C26"/>
    <mergeCell ref="D26:H26"/>
    <mergeCell ref="I26:J26"/>
    <mergeCell ref="K26:L26"/>
    <mergeCell ref="I30:J30"/>
    <mergeCell ref="B25:C25"/>
    <mergeCell ref="D25:H25"/>
    <mergeCell ref="K30:L30"/>
    <mergeCell ref="B27:C27"/>
    <mergeCell ref="D27:H27"/>
    <mergeCell ref="I27:J27"/>
    <mergeCell ref="K27:L27"/>
    <mergeCell ref="B28:C28"/>
    <mergeCell ref="E4:F4"/>
    <mergeCell ref="I33:J33"/>
    <mergeCell ref="K33:L33"/>
    <mergeCell ref="B37:D37"/>
    <mergeCell ref="E37:L37"/>
    <mergeCell ref="B13:L13"/>
    <mergeCell ref="B15:C15"/>
    <mergeCell ref="D15:H15"/>
    <mergeCell ref="I15:J15"/>
    <mergeCell ref="K15:L15"/>
    <mergeCell ref="D28:H28"/>
    <mergeCell ref="I28:J28"/>
    <mergeCell ref="K28:L28"/>
    <mergeCell ref="B22:C22"/>
    <mergeCell ref="D22:H22"/>
    <mergeCell ref="I22:J22"/>
  </mergeCells>
  <pageMargins left="0.23622047244094491" right="0.23622047244094491" top="0.35433070866141736" bottom="0.15748031496062992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109</vt:lpstr>
      <vt:lpstr>Marchandises</vt:lpstr>
      <vt:lpstr>Facture Jaune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Calet Jacques</dc:creator>
  <cp:lastModifiedBy>Meunier Patrick</cp:lastModifiedBy>
  <cp:lastPrinted>2017-01-02T09:41:18Z</cp:lastPrinted>
  <dcterms:created xsi:type="dcterms:W3CDTF">2016-10-25T12:36:08Z</dcterms:created>
  <dcterms:modified xsi:type="dcterms:W3CDTF">2017-01-10T13:09:43Z</dcterms:modified>
</cp:coreProperties>
</file>