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4F658FFF-237D-46FE-A6DA-B5CC9F91B2B8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D-TBANCAIRE" sheetId="3" r:id="rId1"/>
  </sheets>
  <externalReferences>
    <externalReference r:id="rId2"/>
  </externalReferences>
  <definedNames>
    <definedName name="_xlnm._FilterDatabase" localSheetId="0" hidden="1">'D-TBANCAIRE'!$A$3:$I$14</definedName>
    <definedName name="artic" localSheetId="0">#REF!</definedName>
    <definedName name="artic">#REF!</definedName>
    <definedName name="champ" localSheetId="0">#REF!</definedName>
    <definedName name="champ">#REF!</definedName>
    <definedName name="_xlnm.Criteria" localSheetId="0">'D-TBANCAIRE'!#REF!</definedName>
    <definedName name="Décembre" localSheetId="0">#REF!</definedName>
    <definedName name="Décembre">#REF!</definedName>
    <definedName name="dliste" localSheetId="0">#REF!</definedName>
    <definedName name="dliste">#REF!</definedName>
    <definedName name="list" localSheetId="0">#REF!</definedName>
    <definedName name="list">#REF!</definedName>
    <definedName name="liste" localSheetId="0">#REF!</definedName>
    <definedName name="liste">#REF!</definedName>
    <definedName name="LMois">#REF!</definedName>
    <definedName name="MMois">[1]Prm!$A$1:$A$13</definedName>
    <definedName name="Mois" localSheetId="0">#REF!</definedName>
    <definedName name="Mois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RACHID">#REF!</definedName>
    <definedName name="Segment_ANNEE">#N/A</definedName>
    <definedName name="Segment_MOIS">#N/A</definedName>
    <definedName name="Septembre" localSheetId="0">#REF!</definedName>
    <definedName name="Septembre">#REF!</definedName>
    <definedName name="Text14_QuandClic" localSheetId="0">#REF!</definedName>
    <definedName name="Text14_QuandClic">#REF!</definedName>
    <definedName name="_xlnm.Print_Area" localSheetId="0">'D-TBANCAIRE'!$A$1:$H$14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3" l="1"/>
  <c r="H15" i="3"/>
  <c r="E4" i="3"/>
  <c r="E5" i="3"/>
  <c r="E6" i="3"/>
  <c r="E7" i="3"/>
  <c r="E8" i="3"/>
  <c r="E9" i="3"/>
  <c r="E10" i="3"/>
  <c r="E11" i="3"/>
  <c r="E12" i="3"/>
  <c r="E13" i="3"/>
  <c r="E14" i="3"/>
  <c r="F4" i="3"/>
  <c r="F5" i="3"/>
  <c r="F6" i="3"/>
  <c r="F7" i="3"/>
  <c r="F8" i="3"/>
  <c r="F9" i="3"/>
  <c r="F10" i="3"/>
  <c r="F11" i="3"/>
  <c r="F12" i="3"/>
  <c r="F13" i="3"/>
  <c r="F14" i="3"/>
  <c r="I14" i="3"/>
  <c r="A14" i="3"/>
  <c r="I13" i="3"/>
  <c r="A13" i="3"/>
  <c r="I12" i="3"/>
  <c r="A12" i="3"/>
  <c r="I11" i="3"/>
  <c r="A11" i="3"/>
  <c r="I10" i="3"/>
  <c r="A10" i="3"/>
  <c r="I9" i="3"/>
  <c r="A9" i="3"/>
  <c r="I8" i="3"/>
  <c r="A8" i="3"/>
  <c r="I7" i="3"/>
  <c r="A7" i="3"/>
  <c r="I6" i="3"/>
  <c r="A6" i="3"/>
  <c r="I5" i="3"/>
  <c r="A5" i="3"/>
  <c r="I4" i="3"/>
  <c r="A4" i="3"/>
  <c r="I15" i="3" l="1"/>
</calcChain>
</file>

<file path=xl/sharedStrings.xml><?xml version="1.0" encoding="utf-8"?>
<sst xmlns="http://schemas.openxmlformats.org/spreadsheetml/2006/main" count="34" uniqueCount="24">
  <si>
    <t>#</t>
  </si>
  <si>
    <t>DATE</t>
  </si>
  <si>
    <t>G1</t>
  </si>
  <si>
    <t>G3</t>
  </si>
  <si>
    <t>G4</t>
  </si>
  <si>
    <t>G5</t>
  </si>
  <si>
    <t>A1</t>
  </si>
  <si>
    <t>G6</t>
  </si>
  <si>
    <t>G7</t>
  </si>
  <si>
    <t>G8</t>
  </si>
  <si>
    <t>G9</t>
  </si>
  <si>
    <t>G10</t>
  </si>
  <si>
    <t>G11</t>
  </si>
  <si>
    <t>G12</t>
  </si>
  <si>
    <t>EFFECTUE PAR</t>
  </si>
  <si>
    <t>EFFECTUE POUR</t>
  </si>
  <si>
    <t>ESPÈCE</t>
  </si>
  <si>
    <t>CHEQUE</t>
  </si>
  <si>
    <t>TOTAL</t>
  </si>
  <si>
    <t>MOIS</t>
  </si>
  <si>
    <t>ANNEE</t>
  </si>
  <si>
    <t>TRANSFERTS</t>
  </si>
  <si>
    <t>Total</t>
  </si>
  <si>
    <t>Les colonnes Année et Mois peuvent être masquées.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</si>
</sst>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_ ;[Red]\-#,##0\ ;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Border="1"/>
    <xf numFmtId="0" fontId="0" fillId="0" borderId="0" xfId="0" applyNumberFormat="1" applyFont="1" applyFill="1" applyBorder="1" applyAlignment="1" applyProtection="1"/>
    <xf numFmtId="166" fontId="0" fillId="0" borderId="0" xfId="0" applyNumberFormat="1"/>
    <xf numFmtId="166" fontId="0" fillId="0" borderId="0" xfId="0" applyNumberFormat="1" applyFont="1" applyFill="1" applyBorder="1" applyAlignment="1" applyProtection="1"/>
    <xf numFmtId="0" fontId="3" fillId="0" borderId="0" xfId="0" applyFon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_ ;[Red]\-#,##0\ 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_ ;[Red]\-#,##0\ 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_ ;[Red]\-#,##0\ 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_ ;[Red]\-#,##0\ ;"/>
    </dxf>
    <dxf>
      <numFmt numFmtId="166" formatCode="#,##0_ ;[Red]\-#,##0\ ;"/>
    </dxf>
    <dxf>
      <numFmt numFmtId="166" formatCode="#,##0_ ;[Red]\-#,##0\ 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476250</xdr:colOff>
      <xdr:row>1</xdr:row>
      <xdr:rowOff>180975</xdr:rowOff>
    </xdr:from>
    <xdr:to>
      <xdr:col>11</xdr:col>
      <xdr:colOff>209550</xdr:colOff>
      <xdr:row>6</xdr:row>
      <xdr:rowOff>114300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05342652-D233-417A-A084-1907C00CF3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63050" y="419100"/>
              <a:ext cx="1257300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381000</xdr:colOff>
      <xdr:row>2</xdr:row>
      <xdr:rowOff>9525</xdr:rowOff>
    </xdr:from>
    <xdr:to>
      <xdr:col>13</xdr:col>
      <xdr:colOff>685800</xdr:colOff>
      <xdr:row>15</xdr:row>
      <xdr:rowOff>57150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6E298625-6DC0-4AA8-87F5-3960ABC30A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91800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F%20V2%2016-07-2019%20-%20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Admin-P"/>
      <sheetName val="Prof-P1"/>
      <sheetName val="SALARIE Tr"/>
      <sheetName val="SALARIE G-M-C"/>
      <sheetName val="Prof-C1"/>
      <sheetName val="Prof-L1"/>
      <sheetName val="Menu A1"/>
      <sheetName val="Menu A2"/>
      <sheetName val="Menu A3"/>
      <sheetName val="D-TBANCAIRE"/>
      <sheetName val="D-CANTINE"/>
      <sheetName val="D-FOURNITURE"/>
      <sheetName val="D-TIEE"/>
      <sheetName val="D-ASS-VIGN"/>
      <sheetName val="D-PIECE - RECHANGE"/>
      <sheetName val="Prm"/>
      <sheetName val="VÉHICULE"/>
      <sheetName val="BaseV"/>
      <sheetName val="Menu A4"/>
      <sheetName val="Menu A5"/>
      <sheetName val="Menu D'accueil1"/>
      <sheetName val="PARAMETRAGE CNSS et AMO"/>
      <sheetName val="IR"/>
      <sheetName val="INFORMATION SOCIETE"/>
      <sheetName val="Calendrier (2)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. . .</v>
          </cell>
        </row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305B7FF-BC76-4D67-9B4B-F6D0A486E76C}" sourceName="ANNEE">
  <extLst>
    <x:ext xmlns:x15="http://schemas.microsoft.com/office/spreadsheetml/2010/11/main" uri="{2F2917AC-EB37-4324-AD4E-5DD8C200BD13}">
      <x15:tableSlicerCache tableId="2" column="9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0522D01-C205-47CE-AD2C-20D9B0489DDA}" sourceName="MOIS">
  <extLst>
    <x:ext xmlns:x15="http://schemas.microsoft.com/office/spreadsheetml/2010/11/main" uri="{2F2917AC-EB37-4324-AD4E-5DD8C200BD13}">
      <x15:tableSlicerCache tableId="2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331B580A-86AA-4806-9C9A-70DE4AB7493B}" cache="Segment_ANNEE" caption="ANNEE" style="SlicerStyleLight3" rowHeight="241300"/>
  <slicer name="MOIS" xr10:uid="{A14E94F8-6A80-43D2-97BF-ED50856AA71B}" cache="Segment_MOIS" caption="MOIS" style="SlicerStyleLight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6C9019-4B29-47AC-AA2D-68D9B0A08B52}" name="T_Transfert" displayName="T_Transfert" ref="A3:I15" totalsRowCount="1" headerRowCellStyle="Normal" dataCellStyle="Normal" totalsRowCellStyle="Normal">
  <autoFilter ref="A3:I14" xr:uid="{7F4A924A-6C45-40B2-A9C8-36954D1FC114}"/>
  <tableColumns count="9">
    <tableColumn id="1" xr3:uid="{072408AF-BF33-44AE-9447-A960FA25CF2E}" name="#" totalsRowLabel="Total" totalsRowDxfId="8" dataCellStyle="Normal"/>
    <tableColumn id="2" xr3:uid="{AED4F77C-D64D-4F28-9A4B-181A64EDBB53}" name="EFFECTUE PAR" totalsRowDxfId="7" dataCellStyle="Normal"/>
    <tableColumn id="3" xr3:uid="{A2A541E2-5FE0-4692-A75A-93FBF18D2C1F}" name="EFFECTUE POUR" totalsRowDxfId="6" dataCellStyle="Normal"/>
    <tableColumn id="4" xr3:uid="{45B585C1-D593-4FB2-B9ED-AB76FE82923B}" name="DATE" dataDxfId="12" totalsRowDxfId="5" dataCellStyle="Normal"/>
    <tableColumn id="9" xr3:uid="{26F10FF2-5FD7-40A1-9A4F-8D5CF39B1F41}" name="ANNEE" totalsRowDxfId="4" dataCellStyle="Normal">
      <calculatedColumnFormula>YEAR(T_Transfert[[#This Row],[DATE]])</calculatedColumnFormula>
    </tableColumn>
    <tableColumn id="8" xr3:uid="{A6AFD07E-48D2-44BC-AF43-AF43247F0FC3}" name="MOIS" totalsRowDxfId="3" dataCellStyle="Normal">
      <calculatedColumnFormula>TEXT(T_Transfert[[#This Row],[DATE]],"mmmm")</calculatedColumnFormula>
    </tableColumn>
    <tableColumn id="5" xr3:uid="{482650A7-C5C9-46D7-A2C8-9F4599E92D70}" name="ESPÈCE" totalsRowFunction="sum" dataDxfId="11" totalsRowDxfId="2" dataCellStyle="Normal"/>
    <tableColumn id="6" xr3:uid="{AED76C68-B7DF-4259-AB4B-EADCA15B758D}" name="CHEQUE" totalsRowFunction="sum" dataDxfId="10" totalsRowDxfId="1" dataCellStyle="Normal"/>
    <tableColumn id="7" xr3:uid="{CD50D307-0177-45E8-9893-6C40C3D84339}" name="TOTAL" totalsRowFunction="sum" dataDxfId="9" totalsRowDxfId="0" dataCellStyle="Normal">
      <calculatedColumnFormula>IF(B4="","",SUM(G4+H4))</calculatedColumnFormula>
    </tableColumn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262F1-CC25-4FD6-8A39-8A07082876B3}">
  <sheetPr codeName="WsDTB1"/>
  <dimension ref="A1:K19"/>
  <sheetViews>
    <sheetView showGridLines="0" tabSelected="1" showRuler="0" zoomScaleNormal="100" zoomScaleSheetLayoutView="90" workbookViewId="0">
      <selection activeCell="D24" sqref="D24"/>
    </sheetView>
  </sheetViews>
  <sheetFormatPr baseColWidth="10" defaultColWidth="11.42578125" defaultRowHeight="15" x14ac:dyDescent="0.25"/>
  <cols>
    <col min="1" max="1" width="6.28515625" customWidth="1"/>
    <col min="2" max="2" width="15.85546875" bestFit="1" customWidth="1"/>
    <col min="3" max="3" width="17.42578125" bestFit="1" customWidth="1"/>
    <col min="4" max="4" width="17.7109375" customWidth="1"/>
    <col min="5" max="5" width="9.42578125" bestFit="1" customWidth="1"/>
    <col min="6" max="6" width="10.7109375" bestFit="1" customWidth="1"/>
    <col min="7" max="8" width="20.7109375" customWidth="1"/>
    <col min="9" max="10" width="11.42578125" style="3"/>
  </cols>
  <sheetData>
    <row r="1" spans="1:9" ht="18.75" x14ac:dyDescent="0.3">
      <c r="A1" s="2" t="s">
        <v>21</v>
      </c>
    </row>
    <row r="2" spans="1:9" x14ac:dyDescent="0.25">
      <c r="A2" s="3"/>
      <c r="B2" s="3"/>
      <c r="C2" s="3"/>
      <c r="D2" s="3"/>
      <c r="E2" s="3"/>
      <c r="F2" s="3"/>
      <c r="G2" s="3"/>
      <c r="H2" s="3"/>
    </row>
    <row r="3" spans="1:9" x14ac:dyDescent="0.25">
      <c r="A3" t="s">
        <v>0</v>
      </c>
      <c r="B3" t="s">
        <v>14</v>
      </c>
      <c r="C3" t="s">
        <v>15</v>
      </c>
      <c r="D3" t="s">
        <v>1</v>
      </c>
      <c r="E3" t="s">
        <v>20</v>
      </c>
      <c r="F3" t="s">
        <v>19</v>
      </c>
      <c r="G3" t="s">
        <v>16</v>
      </c>
      <c r="H3" t="s">
        <v>17</v>
      </c>
      <c r="I3" t="s">
        <v>18</v>
      </c>
    </row>
    <row r="4" spans="1:9" x14ac:dyDescent="0.25">
      <c r="A4">
        <f>IF(B4="","",1)</f>
        <v>1</v>
      </c>
      <c r="B4" t="s">
        <v>6</v>
      </c>
      <c r="C4" t="s">
        <v>2</v>
      </c>
      <c r="D4" s="1">
        <v>43674</v>
      </c>
      <c r="E4">
        <f>YEAR(T_Transfert[[#This Row],[DATE]])</f>
        <v>2019</v>
      </c>
      <c r="F4" t="str">
        <f>TEXT(T_Transfert[[#This Row],[DATE]],"mmmm")</f>
        <v>juillet</v>
      </c>
      <c r="G4" s="5">
        <v>1234</v>
      </c>
      <c r="H4" s="5"/>
      <c r="I4" s="5">
        <f>IF(B4="","",SUM(G4+H4))</f>
        <v>1234</v>
      </c>
    </row>
    <row r="5" spans="1:9" x14ac:dyDescent="0.25">
      <c r="A5">
        <f>IF(B5="","",2)</f>
        <v>2</v>
      </c>
      <c r="B5" t="s">
        <v>6</v>
      </c>
      <c r="C5" t="s">
        <v>3</v>
      </c>
      <c r="D5" s="1">
        <v>43674</v>
      </c>
      <c r="E5">
        <f>YEAR(T_Transfert[[#This Row],[DATE]])</f>
        <v>2019</v>
      </c>
      <c r="F5" t="str">
        <f>TEXT(T_Transfert[[#This Row],[DATE]],"mmmm")</f>
        <v>juillet</v>
      </c>
      <c r="G5" s="5"/>
      <c r="H5" s="5">
        <v>4345</v>
      </c>
      <c r="I5" s="5">
        <f>IF(B5="","",SUM(G5+H5))</f>
        <v>4345</v>
      </c>
    </row>
    <row r="6" spans="1:9" x14ac:dyDescent="0.25">
      <c r="A6">
        <f>IF(B6="","",3)</f>
        <v>3</v>
      </c>
      <c r="B6" t="s">
        <v>6</v>
      </c>
      <c r="C6" t="s">
        <v>4</v>
      </c>
      <c r="D6" s="1">
        <v>43674</v>
      </c>
      <c r="E6">
        <f>YEAR(T_Transfert[[#This Row],[DATE]])</f>
        <v>2019</v>
      </c>
      <c r="F6" t="str">
        <f>TEXT(T_Transfert[[#This Row],[DATE]],"mmmm")</f>
        <v>juillet</v>
      </c>
      <c r="G6" s="5">
        <v>2543</v>
      </c>
      <c r="H6" s="5"/>
      <c r="I6" s="5">
        <f>IF(B6="","",SUM(G6+H6))</f>
        <v>2543</v>
      </c>
    </row>
    <row r="7" spans="1:9" x14ac:dyDescent="0.25">
      <c r="A7">
        <f>IF(B7="","",4)</f>
        <v>4</v>
      </c>
      <c r="B7" t="s">
        <v>6</v>
      </c>
      <c r="C7" t="s">
        <v>5</v>
      </c>
      <c r="D7" s="1">
        <v>43674</v>
      </c>
      <c r="E7">
        <f>YEAR(T_Transfert[[#This Row],[DATE]])</f>
        <v>2019</v>
      </c>
      <c r="F7" t="str">
        <f>TEXT(T_Transfert[[#This Row],[DATE]],"mmmm")</f>
        <v>juillet</v>
      </c>
      <c r="G7" s="5">
        <v>5567</v>
      </c>
      <c r="H7" s="5"/>
      <c r="I7" s="5">
        <f>IF(B7="","",SUM(G7+H7))</f>
        <v>5567</v>
      </c>
    </row>
    <row r="8" spans="1:9" x14ac:dyDescent="0.25">
      <c r="A8">
        <f>IF(B8="","",5)</f>
        <v>5</v>
      </c>
      <c r="B8" t="s">
        <v>6</v>
      </c>
      <c r="C8" t="s">
        <v>7</v>
      </c>
      <c r="D8" s="1">
        <v>43705</v>
      </c>
      <c r="E8">
        <f>YEAR(T_Transfert[[#This Row],[DATE]])</f>
        <v>2019</v>
      </c>
      <c r="F8" t="str">
        <f>TEXT(T_Transfert[[#This Row],[DATE]],"mmmm")</f>
        <v>août</v>
      </c>
      <c r="G8" s="5"/>
      <c r="H8" s="5">
        <v>3421</v>
      </c>
      <c r="I8" s="5">
        <f>IF(B8="","",SUM(G8+H8))</f>
        <v>3421</v>
      </c>
    </row>
    <row r="9" spans="1:9" x14ac:dyDescent="0.25">
      <c r="A9">
        <f>IF(B9="","",6)</f>
        <v>6</v>
      </c>
      <c r="B9" t="s">
        <v>6</v>
      </c>
      <c r="C9" t="s">
        <v>8</v>
      </c>
      <c r="D9" s="1">
        <v>43706</v>
      </c>
      <c r="E9">
        <f>YEAR(T_Transfert[[#This Row],[DATE]])</f>
        <v>2019</v>
      </c>
      <c r="F9" t="str">
        <f>TEXT(T_Transfert[[#This Row],[DATE]],"mmmm")</f>
        <v>août</v>
      </c>
      <c r="G9" s="5">
        <v>2232</v>
      </c>
      <c r="H9" s="5"/>
      <c r="I9" s="5">
        <f>IF(B9="","",SUM(G9+H9))</f>
        <v>2232</v>
      </c>
    </row>
    <row r="10" spans="1:9" x14ac:dyDescent="0.25">
      <c r="A10">
        <f>IF(B10="","",7)</f>
        <v>7</v>
      </c>
      <c r="B10" t="s">
        <v>6</v>
      </c>
      <c r="C10" t="s">
        <v>9</v>
      </c>
      <c r="D10" s="1">
        <v>43707</v>
      </c>
      <c r="E10">
        <f>YEAR(T_Transfert[[#This Row],[DATE]])</f>
        <v>2019</v>
      </c>
      <c r="F10" t="str">
        <f>TEXT(T_Transfert[[#This Row],[DATE]],"mmmm")</f>
        <v>août</v>
      </c>
      <c r="G10" s="5">
        <v>3456</v>
      </c>
      <c r="H10" s="5">
        <v>4532</v>
      </c>
      <c r="I10" s="5">
        <f>IF(B10="","",SUM(G10+H10))</f>
        <v>7988</v>
      </c>
    </row>
    <row r="11" spans="1:9" x14ac:dyDescent="0.25">
      <c r="A11">
        <f>IF(B11="","",8)</f>
        <v>8</v>
      </c>
      <c r="B11" t="s">
        <v>6</v>
      </c>
      <c r="C11" t="s">
        <v>10</v>
      </c>
      <c r="D11" s="1">
        <v>43708</v>
      </c>
      <c r="E11">
        <f>YEAR(T_Transfert[[#This Row],[DATE]])</f>
        <v>2019</v>
      </c>
      <c r="F11" t="str">
        <f>TEXT(T_Transfert[[#This Row],[DATE]],"mmmm")</f>
        <v>août</v>
      </c>
      <c r="G11" s="5">
        <v>5468</v>
      </c>
      <c r="H11" s="5">
        <v>1211</v>
      </c>
      <c r="I11" s="5">
        <f>IF(B11="","",SUM(G11+H11))</f>
        <v>6679</v>
      </c>
    </row>
    <row r="12" spans="1:9" x14ac:dyDescent="0.25">
      <c r="A12">
        <f>IF(B12="","",9)</f>
        <v>9</v>
      </c>
      <c r="B12" t="s">
        <v>6</v>
      </c>
      <c r="C12" t="s">
        <v>11</v>
      </c>
      <c r="D12" s="1">
        <v>43709</v>
      </c>
      <c r="E12">
        <f>YEAR(T_Transfert[[#This Row],[DATE]])</f>
        <v>2019</v>
      </c>
      <c r="F12" t="str">
        <f>TEXT(T_Transfert[[#This Row],[DATE]],"mmmm")</f>
        <v>septembre</v>
      </c>
      <c r="G12" s="5">
        <v>6544</v>
      </c>
      <c r="H12" s="5"/>
      <c r="I12" s="5">
        <f>IF(B12="","",SUM(G12+H12))</f>
        <v>6544</v>
      </c>
    </row>
    <row r="13" spans="1:9" x14ac:dyDescent="0.25">
      <c r="A13">
        <f>IF(B13="","",10)</f>
        <v>10</v>
      </c>
      <c r="B13" t="s">
        <v>6</v>
      </c>
      <c r="C13" t="s">
        <v>12</v>
      </c>
      <c r="D13" s="1">
        <v>43710</v>
      </c>
      <c r="E13">
        <f>YEAR(T_Transfert[[#This Row],[DATE]])</f>
        <v>2019</v>
      </c>
      <c r="F13" t="str">
        <f>TEXT(T_Transfert[[#This Row],[DATE]],"mmmm")</f>
        <v>septembre</v>
      </c>
      <c r="G13" s="5"/>
      <c r="H13" s="5">
        <v>5477</v>
      </c>
      <c r="I13" s="5">
        <f>IF(B13="","",SUM(G13+H13))</f>
        <v>5477</v>
      </c>
    </row>
    <row r="14" spans="1:9" x14ac:dyDescent="0.25">
      <c r="A14">
        <f>IF(B14="","",11)</f>
        <v>11</v>
      </c>
      <c r="B14" t="s">
        <v>6</v>
      </c>
      <c r="C14" t="s">
        <v>13</v>
      </c>
      <c r="D14" s="1">
        <v>43711</v>
      </c>
      <c r="E14">
        <f>YEAR(T_Transfert[[#This Row],[DATE]])</f>
        <v>2019</v>
      </c>
      <c r="F14" t="str">
        <f>TEXT(T_Transfert[[#This Row],[DATE]],"mmmm")</f>
        <v>septembre</v>
      </c>
      <c r="G14" s="5">
        <v>2333</v>
      </c>
      <c r="H14" s="5">
        <v>2599</v>
      </c>
      <c r="I14" s="5">
        <f>IF(B14="","",SUM(G14+H14))</f>
        <v>4932</v>
      </c>
    </row>
    <row r="15" spans="1:9" x14ac:dyDescent="0.25">
      <c r="A15" s="4" t="s">
        <v>22</v>
      </c>
      <c r="B15" s="4"/>
      <c r="C15" s="4"/>
      <c r="D15" s="4"/>
      <c r="E15" s="4"/>
      <c r="F15" s="4"/>
      <c r="G15" s="6">
        <f>SUBTOTAL(109,T_Transfert[ESPÈCE])</f>
        <v>29377</v>
      </c>
      <c r="H15" s="6">
        <f>SUBTOTAL(109,T_Transfert[CHEQUE])</f>
        <v>21585</v>
      </c>
      <c r="I15" s="6">
        <f>SUBTOTAL(109,T_Transfert[TOTAL])</f>
        <v>50962</v>
      </c>
    </row>
    <row r="16" spans="1:9" x14ac:dyDescent="0.25">
      <c r="A16" s="3"/>
      <c r="B16" s="3"/>
      <c r="C16" s="3"/>
      <c r="D16" s="3"/>
      <c r="E16" s="3"/>
      <c r="F16" s="3"/>
      <c r="G16" s="3"/>
      <c r="H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</row>
    <row r="19" spans="1:11" x14ac:dyDescent="0.25">
      <c r="K19" s="7" t="s">
        <v>23</v>
      </c>
    </row>
  </sheetData>
  <phoneticPr fontId="2" type="noConversion"/>
  <dataValidations count="1">
    <dataValidation type="decimal" allowBlank="1" showInputMessage="1" showErrorMessage="1" errorTitle="Info" error="Cette cellule doit contenir que les chiffres." sqref="G4:H14" xr:uid="{CD98E169-CA02-4119-9614-8895311E1D69}">
      <formula1>0</formula1>
      <formula2>999999999999</formula2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D-TBANCAIRE</vt:lpstr>
      <vt:lpstr>'D-TBANCAIRE'!Zone_d_impression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Jean-Eric Pelouas</cp:lastModifiedBy>
  <cp:lastPrinted>2019-07-28T22:02:41Z</cp:lastPrinted>
  <dcterms:created xsi:type="dcterms:W3CDTF">2019-07-28T21:51:21Z</dcterms:created>
  <dcterms:modified xsi:type="dcterms:W3CDTF">2019-07-29T07:49:37Z</dcterms:modified>
</cp:coreProperties>
</file>