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9440" windowHeight="12240"/>
  </bookViews>
  <sheets>
    <sheet name="Tableau" sheetId="1" r:id="rId1"/>
    <sheet name="Noms" sheetId="4" r:id="rId2"/>
  </sheets>
  <definedNames>
    <definedName name="_xlnm._FilterDatabase" localSheetId="1" hidden="1">Noms!$A$1:$E$17</definedName>
    <definedName name="Date_finale">Noms!$D$2:$D$17</definedName>
    <definedName name="Date_prévisionelle">Noms!$C$2:$C$17</definedName>
    <definedName name="Etat">Noms!$E$2:$E$17</definedName>
    <definedName name="Niveau">Noms!$A$2:$A$17</definedName>
    <definedName name="Pct">Noms!$B$2:$B$17</definedName>
  </definedNames>
  <calcPr calcId="145621"/>
</workbook>
</file>

<file path=xl/calcChain.xml><?xml version="1.0" encoding="utf-8"?>
<calcChain xmlns="http://schemas.openxmlformats.org/spreadsheetml/2006/main">
  <c r="G2" i="4" l="1"/>
  <c r="G2" i="1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E2" i="4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4" l="1"/>
  <c r="E18" i="1"/>
</calcChain>
</file>

<file path=xl/sharedStrings.xml><?xml version="1.0" encoding="utf-8"?>
<sst xmlns="http://schemas.openxmlformats.org/spreadsheetml/2006/main" count="20" uniqueCount="13">
  <si>
    <t>Niveau</t>
  </si>
  <si>
    <t>%</t>
  </si>
  <si>
    <t>Date prévisionelle</t>
  </si>
  <si>
    <t>Date finale</t>
  </si>
  <si>
    <t>Total</t>
  </si>
  <si>
    <t>Etat</t>
  </si>
  <si>
    <t>Résultat</t>
  </si>
  <si>
    <t>Pct</t>
  </si>
  <si>
    <t>voir gestionnaire de noms</t>
  </si>
  <si>
    <t>=SOMMEPROD((tb_1[Niveau]=2)*(tb_1[%]=100%)*(tb_1[Date finale]&lt;=tb_1[Date prévisionelle]))</t>
  </si>
  <si>
    <t>=SOMMEPROD((Niveau=2)*(Pct=100%)*(Date_finale&lt;=Date_prévisionelle))</t>
  </si>
  <si>
    <t>pour vérif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</si>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</sst>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/>
      <diagonal/>
    </border>
    <border>
      <left/>
      <right style="thin">
        <color rgb="FF000000"/>
      </right>
      <top style="thin">
        <color theme="1"/>
      </top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4" xfId="0" applyFont="1" applyFill="1" applyBorder="1" applyAlignment="1">
      <alignment vertical="center"/>
    </xf>
    <xf numFmtId="0" fontId="1" fillId="0" borderId="5" xfId="0" applyFont="1" applyFill="1" applyBorder="1" applyAlignment="1">
      <alignment vertical="center"/>
    </xf>
    <xf numFmtId="0" fontId="1" fillId="0" borderId="6" xfId="0" applyFont="1" applyFill="1" applyBorder="1" applyAlignment="1">
      <alignment vertical="center"/>
    </xf>
    <xf numFmtId="0" fontId="0" fillId="0" borderId="0" xfId="0" applyFont="1" applyAlignment="1"/>
    <xf numFmtId="1" fontId="3" fillId="0" borderId="2" xfId="0" applyNumberFormat="1" applyFont="1" applyFill="1" applyBorder="1" applyAlignment="1">
      <alignment vertical="center" wrapText="1"/>
    </xf>
    <xf numFmtId="9" fontId="4" fillId="0" borderId="1" xfId="0" applyNumberFormat="1" applyFont="1" applyFill="1" applyBorder="1" applyAlignment="1">
      <alignment vertical="center" wrapText="1"/>
    </xf>
    <xf numFmtId="14" fontId="3" fillId="0" borderId="1" xfId="0" applyNumberFormat="1" applyFont="1" applyFill="1" applyBorder="1" applyAlignment="1">
      <alignment vertical="center" wrapText="1"/>
    </xf>
    <xf numFmtId="14" fontId="3" fillId="0" borderId="3" xfId="0" applyNumberFormat="1" applyFont="1" applyFill="1" applyBorder="1" applyAlignment="1">
      <alignment vertical="center" wrapText="1"/>
    </xf>
    <xf numFmtId="1" fontId="3" fillId="0" borderId="7" xfId="0" applyNumberFormat="1" applyFont="1" applyFill="1" applyBorder="1" applyAlignment="1">
      <alignment vertical="center" wrapText="1"/>
    </xf>
    <xf numFmtId="9" fontId="4" fillId="0" borderId="8" xfId="0" applyNumberFormat="1" applyFont="1" applyFill="1" applyBorder="1" applyAlignment="1">
      <alignment vertical="center" wrapText="1"/>
    </xf>
    <xf numFmtId="14" fontId="3" fillId="0" borderId="8" xfId="0" applyNumberFormat="1" applyFont="1" applyFill="1" applyBorder="1" applyAlignment="1">
      <alignment vertical="center" wrapText="1"/>
    </xf>
    <xf numFmtId="14" fontId="3" fillId="0" borderId="9" xfId="0" applyNumberFormat="1" applyFont="1" applyFill="1" applyBorder="1" applyAlignment="1">
      <alignment vertical="center" wrapText="1"/>
    </xf>
    <xf numFmtId="0" fontId="3" fillId="0" borderId="7" xfId="0" applyFont="1" applyFill="1" applyBorder="1" applyAlignment="1">
      <alignment vertical="center" wrapText="1"/>
    </xf>
    <xf numFmtId="0" fontId="4" fillId="0" borderId="8" xfId="0" applyFont="1" applyFill="1" applyBorder="1" applyAlignment="1">
      <alignment vertical="center" wrapText="1"/>
    </xf>
    <xf numFmtId="0" fontId="3" fillId="0" borderId="8" xfId="0" applyFont="1" applyFill="1" applyBorder="1" applyAlignment="1">
      <alignment vertical="center" wrapText="1"/>
    </xf>
    <xf numFmtId="0" fontId="3" fillId="0" borderId="9" xfId="0" applyFont="1" applyFill="1" applyBorder="1" applyAlignment="1">
      <alignment vertical="center" wrapText="1"/>
    </xf>
    <xf numFmtId="0" fontId="0" fillId="0" borderId="10" xfId="0" applyFont="1" applyFill="1" applyBorder="1" applyAlignment="1"/>
    <xf numFmtId="0" fontId="0" fillId="0" borderId="0" xfId="0" quotePrefix="1" applyFont="1" applyAlignment="1"/>
    <xf numFmtId="0" fontId="2" fillId="3" borderId="11" xfId="0" applyFont="1" applyFill="1" applyBorder="1" applyAlignment="1">
      <alignment vertical="center"/>
    </xf>
    <xf numFmtId="0" fontId="2" fillId="3" borderId="14" xfId="0" applyFont="1" applyFill="1" applyBorder="1" applyAlignment="1">
      <alignment vertical="center"/>
    </xf>
    <xf numFmtId="0" fontId="2" fillId="3" borderId="15" xfId="0" applyFont="1" applyFill="1" applyBorder="1" applyAlignment="1">
      <alignment vertical="center"/>
    </xf>
    <xf numFmtId="1" fontId="3" fillId="2" borderId="16" xfId="0" applyNumberFormat="1" applyFont="1" applyFill="1" applyBorder="1" applyAlignment="1">
      <alignment vertical="center" wrapText="1"/>
    </xf>
    <xf numFmtId="9" fontId="4" fillId="2" borderId="9" xfId="0" applyNumberFormat="1" applyFont="1" applyFill="1" applyBorder="1" applyAlignment="1">
      <alignment vertical="center" wrapText="1"/>
    </xf>
    <xf numFmtId="14" fontId="3" fillId="2" borderId="9" xfId="0" applyNumberFormat="1" applyFont="1" applyFill="1" applyBorder="1" applyAlignment="1">
      <alignment vertical="center" wrapText="1"/>
    </xf>
    <xf numFmtId="0" fontId="0" fillId="2" borderId="17" xfId="0" applyFont="1" applyFill="1" applyBorder="1" applyAlignment="1"/>
    <xf numFmtId="1" fontId="3" fillId="0" borderId="16" xfId="0" applyNumberFormat="1" applyFont="1" applyBorder="1" applyAlignment="1">
      <alignment vertical="center" wrapText="1"/>
    </xf>
    <xf numFmtId="9" fontId="4" fillId="0" borderId="9" xfId="0" applyNumberFormat="1" applyFont="1" applyBorder="1" applyAlignment="1">
      <alignment vertical="center" wrapText="1"/>
    </xf>
    <xf numFmtId="14" fontId="3" fillId="0" borderId="9" xfId="0" applyNumberFormat="1" applyFont="1" applyBorder="1" applyAlignment="1">
      <alignment vertical="center" wrapText="1"/>
    </xf>
    <xf numFmtId="0" fontId="0" fillId="0" borderId="18" xfId="0" applyFont="1" applyBorder="1" applyAlignment="1"/>
    <xf numFmtId="0" fontId="0" fillId="2" borderId="18" xfId="0" applyFont="1" applyFill="1" applyBorder="1" applyAlignment="1"/>
    <xf numFmtId="0" fontId="5" fillId="0" borderId="19" xfId="0" applyFont="1" applyBorder="1" applyAlignment="1">
      <alignment vertical="center" wrapText="1"/>
    </xf>
    <xf numFmtId="0" fontId="6" fillId="0" borderId="12" xfId="0" applyFont="1" applyBorder="1" applyAlignment="1">
      <alignment vertical="center" wrapText="1"/>
    </xf>
    <xf numFmtId="0" fontId="5" fillId="0" borderId="12" xfId="0" applyFont="1" applyBorder="1" applyAlignment="1">
      <alignment vertical="center" wrapText="1"/>
    </xf>
    <xf numFmtId="0" fontId="1" fillId="0" borderId="13" xfId="0" applyFont="1" applyBorder="1" applyAlignment="1"/>
    <xf numFmtId="0" fontId="2" fillId="3" borderId="0" xfId="0" applyFont="1" applyFill="1" applyBorder="1" applyAlignment="1">
      <alignment vertical="center"/>
    </xf>
    <xf numFmtId="164" fontId="0" fillId="0" borderId="0" xfId="0" applyNumberFormat="1" applyFont="1" applyFill="1" applyAlignment="1"/>
    <xf numFmtId="0" fontId="0" fillId="4" borderId="0" xfId="0" quotePrefix="1" applyFont="1" applyFill="1" applyAlignment="1"/>
    <xf numFmtId="0" fontId="7" fillId="0" borderId="0" xfId="0" quotePrefix="1" applyFont="1" applyAlignment="1"/>
    <xf numFmtId="0" fontId="0" fillId="2" borderId="0" xfId="0" quotePrefix="1" applyFont="1" applyFill="1" applyBorder="1" applyAlignment="1"/>
    <xf numFmtId="0" fontId="7" fillId="0" borderId="0" xfId="0" applyFont="1" applyAlignment="1"/>
    <xf numFmtId="0" fontId="8" fillId="0" borderId="0" xfId="1" applyAlignment="1"/>
  </cellXfs>
  <cellStyles count="2">
    <cellStyle name="Lien hypertexte" xfId="1" builtinId="8"/>
    <cellStyle name="Normal" xfId="0" builtinId="0"/>
  </cellStyles>
  <dxfs count="15"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4" formatCode="0;;"/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_1" displayName="tb_1" ref="A1:E18" totalsRowCount="1" headerRowDxfId="7" dataDxfId="6" headerRowBorderDxfId="13" tableBorderDxfId="14" totalsRowBorderDxfId="12">
  <autoFilter ref="A1:E17"/>
  <tableColumns count="5">
    <tableColumn id="1" name="Niveau" totalsRowLabel="Total" dataDxfId="11" totalsRowDxfId="5"/>
    <tableColumn id="2" name="%" dataDxfId="10" totalsRowDxfId="4"/>
    <tableColumn id="3" name="Date prévisionelle" dataDxfId="9" totalsRowDxfId="3"/>
    <tableColumn id="4" name="Date finale" dataDxfId="8" totalsRowDxfId="2"/>
    <tableColumn id="5" name="Etat" totalsRowFunction="sum" dataDxfId="0" totalsRowDxfId="1">
      <calculatedColumnFormula>IF(AND(tb_1[[#This Row],[Niveau]]=2,tb_1[[#This Row],[%]]=100%,tb_1[[#This Row],[Date finale]]&lt;=tb_1[[#This Row],[Date prévisionelle]]),1,0)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ter-un-nombre-de-cellule-selon-plusieurs-criteres-t48474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zoomScaleNormal="100" workbookViewId="0">
      <selection activeCell="F22" sqref="F22"/>
    </sheetView>
  </sheetViews>
  <sheetFormatPr baseColWidth="10" defaultRowHeight="15" x14ac:dyDescent="0.25"/>
  <cols>
    <col min="1" max="1" width="9.7109375" style="4" bestFit="1" customWidth="1"/>
    <col min="2" max="2" width="8.7109375" style="4" customWidth="1"/>
    <col min="3" max="3" width="19.7109375" style="4" bestFit="1" customWidth="1"/>
    <col min="4" max="4" width="13.140625" style="4" bestFit="1" customWidth="1"/>
    <col min="5" max="16384" width="11.42578125" style="4"/>
  </cols>
  <sheetData>
    <row r="1" spans="1:7" x14ac:dyDescent="0.25">
      <c r="A1" s="1" t="s">
        <v>0</v>
      </c>
      <c r="B1" s="2" t="s">
        <v>1</v>
      </c>
      <c r="C1" s="2" t="s">
        <v>2</v>
      </c>
      <c r="D1" s="3" t="s">
        <v>3</v>
      </c>
      <c r="E1" s="2" t="s">
        <v>5</v>
      </c>
      <c r="G1" s="35" t="s">
        <v>6</v>
      </c>
    </row>
    <row r="2" spans="1:7" x14ac:dyDescent="0.25">
      <c r="A2" s="5">
        <v>2</v>
      </c>
      <c r="B2" s="6">
        <v>1</v>
      </c>
      <c r="C2" s="7">
        <v>40909</v>
      </c>
      <c r="D2" s="8">
        <v>41364</v>
      </c>
      <c r="E2" s="36">
        <f>IF(AND(tb_1[[#This Row],[Niveau]]=2,tb_1[[#This Row],[%]]=100%,tb_1[[#This Row],[Date finale]]&lt;=tb_1[[#This Row],[Date prévisionelle]]),1,0)</f>
        <v>0</v>
      </c>
      <c r="G2" s="39">
        <f>SUMPRODUCT((tb_1[Niveau]=2)*(tb_1[%]=100%)*(tb_1[Date finale]&lt;=tb_1[Date prévisionelle]))</f>
        <v>2</v>
      </c>
    </row>
    <row r="3" spans="1:7" x14ac:dyDescent="0.25">
      <c r="A3" s="5">
        <v>2</v>
      </c>
      <c r="B3" s="6">
        <v>1</v>
      </c>
      <c r="C3" s="7">
        <v>41031</v>
      </c>
      <c r="D3" s="8">
        <v>41326</v>
      </c>
      <c r="E3" s="36">
        <f>IF(AND(tb_1[[#This Row],[Niveau]]=2,tb_1[[#This Row],[%]]=100%,tb_1[[#This Row],[Date finale]]&lt;=tb_1[[#This Row],[Date prévisionelle]]),1,0)</f>
        <v>0</v>
      </c>
    </row>
    <row r="4" spans="1:7" x14ac:dyDescent="0.25">
      <c r="A4" s="5">
        <v>2</v>
      </c>
      <c r="B4" s="6">
        <v>0.5</v>
      </c>
      <c r="C4" s="7">
        <v>41311</v>
      </c>
      <c r="D4" s="8"/>
      <c r="E4" s="36">
        <f>IF(AND(tb_1[[#This Row],[Niveau]]=2,tb_1[[#This Row],[%]]=100%,tb_1[[#This Row],[Date finale]]&lt;=tb_1[[#This Row],[Date prévisionelle]]),1,0)</f>
        <v>0</v>
      </c>
    </row>
    <row r="5" spans="1:7" x14ac:dyDescent="0.25">
      <c r="A5" s="5">
        <v>1</v>
      </c>
      <c r="B5" s="6">
        <v>0.2</v>
      </c>
      <c r="C5" s="7">
        <v>41312</v>
      </c>
      <c r="D5" s="8">
        <v>41029</v>
      </c>
      <c r="E5" s="36">
        <f>IF(AND(tb_1[[#This Row],[Niveau]]=2,tb_1[[#This Row],[%]]=100%,tb_1[[#This Row],[Date finale]]&lt;=tb_1[[#This Row],[Date prévisionelle]]),1,0)</f>
        <v>0</v>
      </c>
      <c r="G5" s="18" t="s">
        <v>9</v>
      </c>
    </row>
    <row r="6" spans="1:7" x14ac:dyDescent="0.25">
      <c r="A6" s="5">
        <v>1</v>
      </c>
      <c r="B6" s="6">
        <v>1</v>
      </c>
      <c r="C6" s="7">
        <v>41313</v>
      </c>
      <c r="D6" s="8">
        <v>40999</v>
      </c>
      <c r="E6" s="36">
        <f>IF(AND(tb_1[[#This Row],[Niveau]]=2,tb_1[[#This Row],[%]]=100%,tb_1[[#This Row],[Date finale]]&lt;=tb_1[[#This Row],[Date prévisionelle]]),1,0)</f>
        <v>0</v>
      </c>
    </row>
    <row r="7" spans="1:7" x14ac:dyDescent="0.25">
      <c r="A7" s="5">
        <v>1</v>
      </c>
      <c r="B7" s="6">
        <v>1</v>
      </c>
      <c r="C7" s="7">
        <v>41314</v>
      </c>
      <c r="D7" s="8">
        <v>41060</v>
      </c>
      <c r="E7" s="36">
        <f>IF(AND(tb_1[[#This Row],[Niveau]]=2,tb_1[[#This Row],[%]]=100%,tb_1[[#This Row],[Date finale]]&lt;=tb_1[[#This Row],[Date prévisionelle]]),1,0)</f>
        <v>0</v>
      </c>
    </row>
    <row r="8" spans="1:7" x14ac:dyDescent="0.25">
      <c r="A8" s="5">
        <v>3</v>
      </c>
      <c r="B8" s="6">
        <v>0.5</v>
      </c>
      <c r="C8" s="7">
        <v>41315</v>
      </c>
      <c r="D8" s="8"/>
      <c r="E8" s="36">
        <f>IF(AND(tb_1[[#This Row],[Niveau]]=2,tb_1[[#This Row],[%]]=100%,tb_1[[#This Row],[Date finale]]&lt;=tb_1[[#This Row],[Date prévisionelle]]),1,0)</f>
        <v>0</v>
      </c>
    </row>
    <row r="9" spans="1:7" x14ac:dyDescent="0.25">
      <c r="A9" s="5">
        <v>1</v>
      </c>
      <c r="B9" s="6">
        <v>0</v>
      </c>
      <c r="C9" s="7">
        <v>41316</v>
      </c>
      <c r="D9" s="8">
        <v>41029</v>
      </c>
      <c r="E9" s="36">
        <f>IF(AND(tb_1[[#This Row],[Niveau]]=2,tb_1[[#This Row],[%]]=100%,tb_1[[#This Row],[Date finale]]&lt;=tb_1[[#This Row],[Date prévisionelle]]),1,0)</f>
        <v>0</v>
      </c>
      <c r="G9" s="41" t="s">
        <v>12</v>
      </c>
    </row>
    <row r="10" spans="1:7" x14ac:dyDescent="0.25">
      <c r="A10" s="5">
        <v>1</v>
      </c>
      <c r="B10" s="6">
        <v>0</v>
      </c>
      <c r="C10" s="7">
        <v>41317</v>
      </c>
      <c r="D10" s="8">
        <v>40999</v>
      </c>
      <c r="E10" s="36">
        <f>IF(AND(tb_1[[#This Row],[Niveau]]=2,tb_1[[#This Row],[%]]=100%,tb_1[[#This Row],[Date finale]]&lt;=tb_1[[#This Row],[Date prévisionelle]]),1,0)</f>
        <v>0</v>
      </c>
    </row>
    <row r="11" spans="1:7" x14ac:dyDescent="0.25">
      <c r="A11" s="5">
        <v>2</v>
      </c>
      <c r="B11" s="6">
        <v>1</v>
      </c>
      <c r="C11" s="7">
        <v>41318</v>
      </c>
      <c r="D11" s="8">
        <v>40919</v>
      </c>
      <c r="E11" s="36">
        <f>IF(AND(tb_1[[#This Row],[Niveau]]=2,tb_1[[#This Row],[%]]=100%,tb_1[[#This Row],[Date finale]]&lt;=tb_1[[#This Row],[Date prévisionelle]]),1,0)</f>
        <v>1</v>
      </c>
    </row>
    <row r="12" spans="1:7" x14ac:dyDescent="0.25">
      <c r="A12" s="5">
        <v>3</v>
      </c>
      <c r="B12" s="6">
        <v>0.5</v>
      </c>
      <c r="C12" s="7">
        <v>41319</v>
      </c>
      <c r="D12" s="8"/>
      <c r="E12" s="36">
        <f>IF(AND(tb_1[[#This Row],[Niveau]]=2,tb_1[[#This Row],[%]]=100%,tb_1[[#This Row],[Date finale]]&lt;=tb_1[[#This Row],[Date prévisionelle]]),1,0)</f>
        <v>0</v>
      </c>
    </row>
    <row r="13" spans="1:7" x14ac:dyDescent="0.25">
      <c r="A13" s="5">
        <v>2</v>
      </c>
      <c r="B13" s="6">
        <v>0</v>
      </c>
      <c r="C13" s="7">
        <v>41320</v>
      </c>
      <c r="D13" s="8">
        <v>41029</v>
      </c>
      <c r="E13" s="36">
        <f>IF(AND(tb_1[[#This Row],[Niveau]]=2,tb_1[[#This Row],[%]]=100%,tb_1[[#This Row],[Date finale]]&lt;=tb_1[[#This Row],[Date prévisionelle]]),1,0)</f>
        <v>0</v>
      </c>
    </row>
    <row r="14" spans="1:7" x14ac:dyDescent="0.25">
      <c r="A14" s="5">
        <v>3</v>
      </c>
      <c r="B14" s="6">
        <v>1</v>
      </c>
      <c r="C14" s="7">
        <v>41321</v>
      </c>
      <c r="D14" s="8">
        <v>40999</v>
      </c>
      <c r="E14" s="36">
        <f>IF(AND(tb_1[[#This Row],[Niveau]]=2,tb_1[[#This Row],[%]]=100%,tb_1[[#This Row],[Date finale]]&lt;=tb_1[[#This Row],[Date prévisionelle]]),1,0)</f>
        <v>0</v>
      </c>
    </row>
    <row r="15" spans="1:7" x14ac:dyDescent="0.25">
      <c r="A15" s="5">
        <v>3</v>
      </c>
      <c r="B15" s="6">
        <v>0.1</v>
      </c>
      <c r="C15" s="7">
        <v>41322</v>
      </c>
      <c r="D15" s="8">
        <v>41060</v>
      </c>
      <c r="E15" s="36">
        <f>IF(AND(tb_1[[#This Row],[Niveau]]=2,tb_1[[#This Row],[%]]=100%,tb_1[[#This Row],[Date finale]]&lt;=tb_1[[#This Row],[Date prévisionelle]]),1,0)</f>
        <v>0</v>
      </c>
    </row>
    <row r="16" spans="1:7" x14ac:dyDescent="0.25">
      <c r="A16" s="5">
        <v>2</v>
      </c>
      <c r="B16" s="6">
        <v>0.5</v>
      </c>
      <c r="C16" s="7">
        <v>41323</v>
      </c>
      <c r="D16" s="8"/>
      <c r="E16" s="36">
        <f>IF(AND(tb_1[[#This Row],[Niveau]]=2,tb_1[[#This Row],[%]]=100%,tb_1[[#This Row],[Date finale]]&lt;=tb_1[[#This Row],[Date prévisionelle]]),1,0)</f>
        <v>0</v>
      </c>
    </row>
    <row r="17" spans="1:5" x14ac:dyDescent="0.25">
      <c r="A17" s="9">
        <v>2</v>
      </c>
      <c r="B17" s="10">
        <v>1</v>
      </c>
      <c r="C17" s="11">
        <v>41324</v>
      </c>
      <c r="D17" s="12">
        <v>41029</v>
      </c>
      <c r="E17" s="36">
        <f>IF(AND(tb_1[[#This Row],[Niveau]]=2,tb_1[[#This Row],[%]]=100%,tb_1[[#This Row],[Date finale]]&lt;=tb_1[[#This Row],[Date prévisionelle]]),1,0)</f>
        <v>1</v>
      </c>
    </row>
    <row r="18" spans="1:5" x14ac:dyDescent="0.25">
      <c r="A18" s="13" t="s">
        <v>4</v>
      </c>
      <c r="B18" s="14"/>
      <c r="C18" s="15"/>
      <c r="D18" s="16"/>
      <c r="E18" s="17">
        <f>SUBTOTAL(109,tb_1[Etat])</f>
        <v>2</v>
      </c>
    </row>
    <row r="19" spans="1:5" x14ac:dyDescent="0.25">
      <c r="E19" s="40" t="s">
        <v>11</v>
      </c>
    </row>
  </sheetData>
  <hyperlinks>
    <hyperlink ref="G9" r:id="rId1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zoomScaleNormal="100" workbookViewId="0">
      <selection activeCell="E19" sqref="E19"/>
    </sheetView>
  </sheetViews>
  <sheetFormatPr baseColWidth="10" defaultRowHeight="15" x14ac:dyDescent="0.25"/>
  <cols>
    <col min="1" max="1" width="9.7109375" style="4" bestFit="1" customWidth="1"/>
    <col min="2" max="2" width="8.7109375" style="4" customWidth="1"/>
    <col min="3" max="3" width="19.7109375" style="4" bestFit="1" customWidth="1"/>
    <col min="4" max="4" width="13.140625" style="4" bestFit="1" customWidth="1"/>
    <col min="5" max="16384" width="11.42578125" style="4"/>
  </cols>
  <sheetData>
    <row r="1" spans="1:7" x14ac:dyDescent="0.25">
      <c r="A1" s="19" t="s">
        <v>0</v>
      </c>
      <c r="B1" s="20" t="s">
        <v>7</v>
      </c>
      <c r="C1" s="20" t="s">
        <v>2</v>
      </c>
      <c r="D1" s="20" t="s">
        <v>3</v>
      </c>
      <c r="E1" s="21" t="s">
        <v>5</v>
      </c>
      <c r="G1" s="35" t="s">
        <v>6</v>
      </c>
    </row>
    <row r="2" spans="1:7" x14ac:dyDescent="0.25">
      <c r="A2" s="22">
        <v>2</v>
      </c>
      <c r="B2" s="23">
        <v>1</v>
      </c>
      <c r="C2" s="24">
        <v>40909</v>
      </c>
      <c r="D2" s="24">
        <v>41364</v>
      </c>
      <c r="E2" s="25">
        <f>IF(AND(Noms!$A2=2,Noms!$B2=100%,Noms!$D2&lt;=Noms!$C2),1,0)</f>
        <v>0</v>
      </c>
      <c r="G2" s="37">
        <f>SUMPRODUCT((Niveau=2)*(Pct=100%)*(Date_finale&lt;=Date_prévisionelle))</f>
        <v>2</v>
      </c>
    </row>
    <row r="3" spans="1:7" x14ac:dyDescent="0.25">
      <c r="A3" s="26">
        <v>2</v>
      </c>
      <c r="B3" s="27">
        <v>1</v>
      </c>
      <c r="C3" s="28">
        <v>41031</v>
      </c>
      <c r="D3" s="28">
        <v>41326</v>
      </c>
      <c r="E3" s="29">
        <f>IF(AND(Noms!$A3=2,Noms!$B3=100%,Noms!$D3&lt;=Noms!$C3),1,0)</f>
        <v>0</v>
      </c>
    </row>
    <row r="4" spans="1:7" x14ac:dyDescent="0.25">
      <c r="A4" s="22">
        <v>2</v>
      </c>
      <c r="B4" s="23">
        <v>0.5</v>
      </c>
      <c r="C4" s="24">
        <v>41311</v>
      </c>
      <c r="D4" s="24"/>
      <c r="E4" s="30">
        <f>IF(AND(Noms!$A4=2,Noms!$B4=100%,Noms!$D4&lt;=Noms!$C4),1,0)</f>
        <v>0</v>
      </c>
    </row>
    <row r="5" spans="1:7" x14ac:dyDescent="0.25">
      <c r="A5" s="26">
        <v>1</v>
      </c>
      <c r="B5" s="27">
        <v>0.2</v>
      </c>
      <c r="C5" s="28">
        <v>41312</v>
      </c>
      <c r="D5" s="28">
        <v>41029</v>
      </c>
      <c r="E5" s="29">
        <f>IF(AND(Noms!$A5=2,Noms!$B5=100%,Noms!$D5&lt;=Noms!$C5),1,0)</f>
        <v>0</v>
      </c>
      <c r="G5" s="38" t="s">
        <v>8</v>
      </c>
    </row>
    <row r="6" spans="1:7" x14ac:dyDescent="0.25">
      <c r="A6" s="22">
        <v>1</v>
      </c>
      <c r="B6" s="23">
        <v>1</v>
      </c>
      <c r="C6" s="24">
        <v>41313</v>
      </c>
      <c r="D6" s="24">
        <v>40999</v>
      </c>
      <c r="E6" s="30">
        <f>IF(AND(Noms!$A6=2,Noms!$B6=100%,Noms!$D6&lt;=Noms!$C6),1,0)</f>
        <v>0</v>
      </c>
      <c r="G6" s="4" t="s">
        <v>10</v>
      </c>
    </row>
    <row r="7" spans="1:7" x14ac:dyDescent="0.25">
      <c r="A7" s="26">
        <v>1</v>
      </c>
      <c r="B7" s="27">
        <v>1</v>
      </c>
      <c r="C7" s="28">
        <v>41314</v>
      </c>
      <c r="D7" s="28">
        <v>41060</v>
      </c>
      <c r="E7" s="29">
        <f>IF(AND(Noms!$A7=2,Noms!$B7=100%,Noms!$D7&lt;=Noms!$C7),1,0)</f>
        <v>0</v>
      </c>
    </row>
    <row r="8" spans="1:7" x14ac:dyDescent="0.25">
      <c r="A8" s="22">
        <v>3</v>
      </c>
      <c r="B8" s="23">
        <v>0.5</v>
      </c>
      <c r="C8" s="24">
        <v>41315</v>
      </c>
      <c r="D8" s="24"/>
      <c r="E8" s="30">
        <f>IF(AND(Noms!$A8=2,Noms!$B8=100%,Noms!$D8&lt;=Noms!$C8),1,0)</f>
        <v>0</v>
      </c>
    </row>
    <row r="9" spans="1:7" x14ac:dyDescent="0.25">
      <c r="A9" s="26">
        <v>1</v>
      </c>
      <c r="B9" s="27">
        <v>0</v>
      </c>
      <c r="C9" s="28">
        <v>41316</v>
      </c>
      <c r="D9" s="28">
        <v>41029</v>
      </c>
      <c r="E9" s="29">
        <f>IF(AND(Noms!$A9=2,Noms!$B9=100%,Noms!$D9&lt;=Noms!$C9),1,0)</f>
        <v>0</v>
      </c>
    </row>
    <row r="10" spans="1:7" x14ac:dyDescent="0.25">
      <c r="A10" s="22">
        <v>1</v>
      </c>
      <c r="B10" s="23">
        <v>0</v>
      </c>
      <c r="C10" s="24">
        <v>41317</v>
      </c>
      <c r="D10" s="24">
        <v>40999</v>
      </c>
      <c r="E10" s="30">
        <f>IF(AND(Noms!$A10=2,Noms!$B10=100%,Noms!$D10&lt;=Noms!$C10),1,0)</f>
        <v>0</v>
      </c>
    </row>
    <row r="11" spans="1:7" x14ac:dyDescent="0.25">
      <c r="A11" s="26">
        <v>2</v>
      </c>
      <c r="B11" s="27">
        <v>1</v>
      </c>
      <c r="C11" s="28">
        <v>41318</v>
      </c>
      <c r="D11" s="28">
        <v>40919</v>
      </c>
      <c r="E11" s="29">
        <f>IF(AND(Noms!$A11=2,Noms!$B11=100%,Noms!$D11&lt;=Noms!$C11),1,0)</f>
        <v>1</v>
      </c>
    </row>
    <row r="12" spans="1:7" x14ac:dyDescent="0.25">
      <c r="A12" s="22">
        <v>3</v>
      </c>
      <c r="B12" s="23">
        <v>0.5</v>
      </c>
      <c r="C12" s="24">
        <v>41319</v>
      </c>
      <c r="D12" s="24"/>
      <c r="E12" s="30">
        <f>IF(AND(Noms!$A12=2,Noms!$B12=100%,Noms!$D12&lt;=Noms!$C12),1,0)</f>
        <v>0</v>
      </c>
    </row>
    <row r="13" spans="1:7" x14ac:dyDescent="0.25">
      <c r="A13" s="26">
        <v>2</v>
      </c>
      <c r="B13" s="27">
        <v>0</v>
      </c>
      <c r="C13" s="28">
        <v>41320</v>
      </c>
      <c r="D13" s="28">
        <v>41029</v>
      </c>
      <c r="E13" s="29">
        <f>IF(AND(Noms!$A13=2,Noms!$B13=100%,Noms!$D13&lt;=Noms!$C13),1,0)</f>
        <v>0</v>
      </c>
    </row>
    <row r="14" spans="1:7" x14ac:dyDescent="0.25">
      <c r="A14" s="22">
        <v>3</v>
      </c>
      <c r="B14" s="23">
        <v>1</v>
      </c>
      <c r="C14" s="24">
        <v>41321</v>
      </c>
      <c r="D14" s="24">
        <v>40999</v>
      </c>
      <c r="E14" s="30">
        <f>IF(AND(Noms!$A14=2,Noms!$B14=100%,Noms!$D14&lt;=Noms!$C14),1,0)</f>
        <v>0</v>
      </c>
    </row>
    <row r="15" spans="1:7" x14ac:dyDescent="0.25">
      <c r="A15" s="26">
        <v>3</v>
      </c>
      <c r="B15" s="27">
        <v>0.1</v>
      </c>
      <c r="C15" s="28">
        <v>41322</v>
      </c>
      <c r="D15" s="28">
        <v>41060</v>
      </c>
      <c r="E15" s="29">
        <f>IF(AND(Noms!$A15=2,Noms!$B15=100%,Noms!$D15&lt;=Noms!$C15),1,0)</f>
        <v>0</v>
      </c>
    </row>
    <row r="16" spans="1:7" x14ac:dyDescent="0.25">
      <c r="A16" s="22">
        <v>2</v>
      </c>
      <c r="B16" s="23">
        <v>0.5</v>
      </c>
      <c r="C16" s="24">
        <v>41323</v>
      </c>
      <c r="D16" s="24"/>
      <c r="E16" s="30">
        <f>IF(AND(Noms!$A16=2,Noms!$B16=100%,Noms!$D16&lt;=Noms!$C16),1,0)</f>
        <v>0</v>
      </c>
    </row>
    <row r="17" spans="1:5" x14ac:dyDescent="0.25">
      <c r="A17" s="26">
        <v>2</v>
      </c>
      <c r="B17" s="27">
        <v>1</v>
      </c>
      <c r="C17" s="28">
        <v>41324</v>
      </c>
      <c r="D17" s="28">
        <v>41029</v>
      </c>
      <c r="E17" s="29">
        <f>IF(AND(Noms!$A17=2,Noms!$B17=100%,Noms!$D17&lt;=Noms!$C17),1,0)</f>
        <v>1</v>
      </c>
    </row>
    <row r="18" spans="1:5" x14ac:dyDescent="0.25">
      <c r="A18" s="31" t="s">
        <v>4</v>
      </c>
      <c r="B18" s="32"/>
      <c r="C18" s="33"/>
      <c r="D18" s="33"/>
      <c r="E18" s="34">
        <f>SUBTOTAL(109,Noms!$E$2:$E$17)</f>
        <v>2</v>
      </c>
    </row>
    <row r="19" spans="1:5" x14ac:dyDescent="0.25">
      <c r="E19" s="40" t="s">
        <v>11</v>
      </c>
    </row>
  </sheetData>
  <autoFilter ref="A1:E1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Tableau</vt:lpstr>
      <vt:lpstr>Noms</vt:lpstr>
      <vt:lpstr>Date_finale</vt:lpstr>
      <vt:lpstr>Date_prévisionelle</vt:lpstr>
      <vt:lpstr>Etat</vt:lpstr>
      <vt:lpstr>Niveau</vt:lpstr>
      <vt:lpstr>Pct</vt:lpstr>
    </vt:vector>
  </TitlesOfParts>
  <Company>Chevron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LEFEBVRE</dc:creator>
  <cp:lastModifiedBy>Jean-Eric Pelouas</cp:lastModifiedBy>
  <dcterms:created xsi:type="dcterms:W3CDTF">2014-02-25T14:49:09Z</dcterms:created>
  <dcterms:modified xsi:type="dcterms:W3CDTF">2014-02-25T21:21:44Z</dcterms:modified>
</cp:coreProperties>
</file>