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240" yWindow="75" windowWidth="20055" windowHeight="7935" activeTab="1"/>
  </bookViews>
  <sheets>
    <sheet name="Fonctions" sheetId="1" r:id="rId1"/>
    <sheet name="Emprunt" sheetId="4" r:id="rId2"/>
  </sheets>
  <definedNames>
    <definedName name="Amortissements">Emprunt!$E$8:$E$367</definedName>
    <definedName name="Annuite">Emprunt!$D$8:$D$367</definedName>
    <definedName name="axeX">OFFSET(Emprunt!$A$8,,,COUNT(Emprunt!$A:$A))</definedName>
    <definedName name="axeY1">OFFSET(Emprunt!$C$8,,,COUNT(Emprunt!$C:$C)-1)</definedName>
    <definedName name="axeY2">OFFSET(Emprunt!$E$8,,,COUNT(Emprunt!$E:$E)-1)</definedName>
    <definedName name="Duree">Emprunt!$D$5</definedName>
    <definedName name="Interets">Emprunt!$C$8:$C$367</definedName>
    <definedName name="Montant">Emprunt!$D$4</definedName>
    <definedName name="Periode">Emprunt!$A$8:$A$367</definedName>
    <definedName name="Tx_annuel">Emprunt!$D$3</definedName>
  </definedNames>
  <calcPr calcId="152511"/>
</workbook>
</file>

<file path=xl/calcChain.xml><?xml version="1.0" encoding="utf-8"?>
<calcChain xmlns="http://schemas.openxmlformats.org/spreadsheetml/2006/main">
  <c r="A9" i="4" l="1"/>
  <c r="C9" i="4" s="1"/>
  <c r="E8" i="4"/>
  <c r="B8" i="4"/>
  <c r="C25" i="1"/>
  <c r="C23" i="1"/>
  <c r="C9" i="1"/>
  <c r="C11" i="1" s="1"/>
  <c r="E9" i="4" l="1"/>
  <c r="D9" i="4" s="1"/>
  <c r="B9" i="4"/>
  <c r="A10" i="4"/>
  <c r="C8" i="4"/>
  <c r="D8" i="4" l="1"/>
  <c r="C10" i="4"/>
  <c r="E10" i="4"/>
  <c r="B10" i="4"/>
  <c r="A11" i="4"/>
  <c r="D10" i="4" l="1"/>
  <c r="A12" i="4"/>
  <c r="B11" i="4"/>
  <c r="E11" i="4"/>
  <c r="C11" i="4"/>
  <c r="D11" i="4" s="1"/>
  <c r="E12" i="4" l="1"/>
  <c r="C12" i="4"/>
  <c r="D12" i="4" s="1"/>
  <c r="B12" i="4"/>
  <c r="A13" i="4"/>
  <c r="A14" i="4" l="1"/>
  <c r="B13" i="4"/>
  <c r="C13" i="4"/>
  <c r="E13" i="4"/>
  <c r="D13" i="4" l="1"/>
  <c r="C14" i="4"/>
  <c r="E14" i="4"/>
  <c r="A15" i="4"/>
  <c r="B14" i="4"/>
  <c r="D14" i="4" l="1"/>
  <c r="A16" i="4"/>
  <c r="B15" i="4"/>
  <c r="C15" i="4"/>
  <c r="D15" i="4" s="1"/>
  <c r="E15" i="4"/>
  <c r="E16" i="4" l="1"/>
  <c r="C16" i="4"/>
  <c r="A17" i="4"/>
  <c r="B16" i="4"/>
  <c r="D16" i="4" l="1"/>
  <c r="C17" i="4"/>
  <c r="A18" i="4"/>
  <c r="B17" i="4"/>
  <c r="E17" i="4"/>
  <c r="D17" i="4" l="1"/>
  <c r="C18" i="4"/>
  <c r="A19" i="4"/>
  <c r="B18" i="4"/>
  <c r="E18" i="4"/>
  <c r="D18" i="4" l="1"/>
  <c r="A20" i="4"/>
  <c r="B19" i="4"/>
  <c r="E19" i="4"/>
  <c r="C19" i="4"/>
  <c r="D19" i="4" s="1"/>
  <c r="E20" i="4" l="1"/>
  <c r="C20" i="4"/>
  <c r="D20" i="4" s="1"/>
  <c r="B20" i="4"/>
  <c r="A21" i="4"/>
  <c r="C21" i="4" l="1"/>
  <c r="A22" i="4"/>
  <c r="B21" i="4"/>
  <c r="E21" i="4"/>
  <c r="D21" i="4" l="1"/>
  <c r="C22" i="4"/>
  <c r="A23" i="4"/>
  <c r="B22" i="4"/>
  <c r="E22" i="4"/>
  <c r="D22" i="4" l="1"/>
  <c r="A24" i="4"/>
  <c r="B23" i="4"/>
  <c r="E23" i="4"/>
  <c r="C23" i="4"/>
  <c r="D23" i="4" l="1"/>
  <c r="E24" i="4"/>
  <c r="C24" i="4"/>
  <c r="B24" i="4"/>
  <c r="A25" i="4"/>
  <c r="D24" i="4" l="1"/>
  <c r="C25" i="4"/>
  <c r="A26" i="4"/>
  <c r="B25" i="4"/>
  <c r="E25" i="4"/>
  <c r="D25" i="4" l="1"/>
  <c r="C26" i="4"/>
  <c r="A27" i="4"/>
  <c r="B26" i="4"/>
  <c r="E26" i="4"/>
  <c r="D26" i="4" l="1"/>
  <c r="A28" i="4"/>
  <c r="B27" i="4"/>
  <c r="E27" i="4"/>
  <c r="C27" i="4"/>
  <c r="D27" i="4" l="1"/>
  <c r="E28" i="4"/>
  <c r="C28" i="4"/>
  <c r="A29" i="4"/>
  <c r="B28" i="4"/>
  <c r="D28" i="4" l="1"/>
  <c r="C29" i="4"/>
  <c r="A30" i="4"/>
  <c r="B29" i="4"/>
  <c r="E29" i="4"/>
  <c r="D29" i="4" l="1"/>
  <c r="C30" i="4"/>
  <c r="A31" i="4"/>
  <c r="B30" i="4"/>
  <c r="E30" i="4"/>
  <c r="D30" i="4" l="1"/>
  <c r="A32" i="4"/>
  <c r="B31" i="4"/>
  <c r="E31" i="4"/>
  <c r="C31" i="4"/>
  <c r="D31" i="4" s="1"/>
  <c r="E32" i="4" l="1"/>
  <c r="C32" i="4"/>
  <c r="A33" i="4"/>
  <c r="B32" i="4"/>
  <c r="D32" i="4" l="1"/>
  <c r="C33" i="4"/>
  <c r="A34" i="4"/>
  <c r="B33" i="4"/>
  <c r="E33" i="4"/>
  <c r="D33" i="4" l="1"/>
  <c r="C34" i="4"/>
  <c r="A35" i="4"/>
  <c r="B34" i="4"/>
  <c r="E34" i="4"/>
  <c r="D34" i="4" l="1"/>
  <c r="A36" i="4"/>
  <c r="B35" i="4"/>
  <c r="E35" i="4"/>
  <c r="C35" i="4"/>
  <c r="D35" i="4" l="1"/>
  <c r="E36" i="4"/>
  <c r="C36" i="4"/>
  <c r="B36" i="4"/>
  <c r="A37" i="4"/>
  <c r="D36" i="4" l="1"/>
  <c r="C37" i="4"/>
  <c r="A38" i="4"/>
  <c r="B37" i="4"/>
  <c r="E37" i="4"/>
  <c r="D37" i="4" l="1"/>
  <c r="C38" i="4"/>
  <c r="A39" i="4"/>
  <c r="B38" i="4"/>
  <c r="E38" i="4"/>
  <c r="D38" i="4" l="1"/>
  <c r="A40" i="4"/>
  <c r="B39" i="4"/>
  <c r="E39" i="4"/>
  <c r="C39" i="4"/>
  <c r="D39" i="4" l="1"/>
  <c r="E40" i="4"/>
  <c r="C40" i="4"/>
  <c r="D40" i="4" s="1"/>
  <c r="B40" i="4"/>
  <c r="A41" i="4"/>
  <c r="C41" i="4" l="1"/>
  <c r="A42" i="4"/>
  <c r="B41" i="4"/>
  <c r="E41" i="4"/>
  <c r="D41" i="4" l="1"/>
  <c r="C42" i="4"/>
  <c r="A43" i="4"/>
  <c r="B42" i="4"/>
  <c r="E42" i="4"/>
  <c r="D42" i="4" l="1"/>
  <c r="A44" i="4"/>
  <c r="B43" i="4"/>
  <c r="E43" i="4"/>
  <c r="C43" i="4"/>
  <c r="D43" i="4" s="1"/>
  <c r="E44" i="4" l="1"/>
  <c r="C44" i="4"/>
  <c r="D44" i="4" s="1"/>
  <c r="A45" i="4"/>
  <c r="B44" i="4"/>
  <c r="C45" i="4" l="1"/>
  <c r="A46" i="4"/>
  <c r="B45" i="4"/>
  <c r="E45" i="4"/>
  <c r="D45" i="4" l="1"/>
  <c r="C46" i="4"/>
  <c r="A47" i="4"/>
  <c r="B46" i="4"/>
  <c r="E46" i="4"/>
  <c r="D46" i="4" l="1"/>
  <c r="A48" i="4"/>
  <c r="B47" i="4"/>
  <c r="E47" i="4"/>
  <c r="C47" i="4"/>
  <c r="D47" i="4" s="1"/>
  <c r="E48" i="4" l="1"/>
  <c r="C48" i="4"/>
  <c r="A49" i="4"/>
  <c r="B48" i="4"/>
  <c r="D48" i="4" l="1"/>
  <c r="C49" i="4"/>
  <c r="A50" i="4"/>
  <c r="B49" i="4"/>
  <c r="E49" i="4"/>
  <c r="D49" i="4" l="1"/>
  <c r="C50" i="4"/>
  <c r="A51" i="4"/>
  <c r="B50" i="4"/>
  <c r="E50" i="4"/>
  <c r="D50" i="4" l="1"/>
  <c r="A52" i="4"/>
  <c r="B51" i="4"/>
  <c r="E51" i="4"/>
  <c r="C51" i="4"/>
  <c r="D51" i="4" s="1"/>
  <c r="E52" i="4" l="1"/>
  <c r="C52" i="4"/>
  <c r="D52" i="4" s="1"/>
  <c r="B52" i="4"/>
  <c r="A53" i="4"/>
  <c r="C53" i="4" l="1"/>
  <c r="A54" i="4"/>
  <c r="B53" i="4"/>
  <c r="E53" i="4"/>
  <c r="D53" i="4" l="1"/>
  <c r="C54" i="4"/>
  <c r="A55" i="4"/>
  <c r="B54" i="4"/>
  <c r="E54" i="4"/>
  <c r="D54" i="4" l="1"/>
  <c r="A56" i="4"/>
  <c r="B55" i="4"/>
  <c r="E55" i="4"/>
  <c r="C55" i="4"/>
  <c r="D55" i="4" l="1"/>
  <c r="E56" i="4"/>
  <c r="C56" i="4"/>
  <c r="B56" i="4"/>
  <c r="A57" i="4"/>
  <c r="D56" i="4" l="1"/>
  <c r="C57" i="4"/>
  <c r="A58" i="4"/>
  <c r="B57" i="4"/>
  <c r="E57" i="4"/>
  <c r="D57" i="4" l="1"/>
  <c r="C58" i="4"/>
  <c r="A59" i="4"/>
  <c r="B58" i="4"/>
  <c r="E58" i="4"/>
  <c r="D58" i="4" l="1"/>
  <c r="A60" i="4"/>
  <c r="B59" i="4"/>
  <c r="E59" i="4"/>
  <c r="C59" i="4"/>
  <c r="D59" i="4" s="1"/>
  <c r="C60" i="4" l="1"/>
  <c r="A61" i="4"/>
  <c r="E60" i="4"/>
  <c r="B60" i="4"/>
  <c r="D60" i="4" l="1"/>
  <c r="C61" i="4"/>
  <c r="A62" i="4"/>
  <c r="B61" i="4"/>
  <c r="E61" i="4"/>
  <c r="D61" i="4" l="1"/>
  <c r="A63" i="4"/>
  <c r="B62" i="4"/>
  <c r="E62" i="4"/>
  <c r="C62" i="4"/>
  <c r="D62" i="4" l="1"/>
  <c r="E63" i="4"/>
  <c r="B63" i="4"/>
  <c r="A64" i="4"/>
  <c r="C63" i="4"/>
  <c r="D63" i="4" l="1"/>
  <c r="C64" i="4"/>
  <c r="D64" i="4" s="1"/>
  <c r="E64" i="4"/>
  <c r="B64" i="4"/>
  <c r="A65" i="4"/>
  <c r="C65" i="4" l="1"/>
  <c r="A66" i="4"/>
  <c r="B65" i="4"/>
  <c r="E65" i="4"/>
  <c r="D65" i="4" l="1"/>
  <c r="A67" i="4"/>
  <c r="B66" i="4"/>
  <c r="E66" i="4"/>
  <c r="C66" i="4"/>
  <c r="D66" i="4" s="1"/>
  <c r="E67" i="4" l="1"/>
  <c r="C67" i="4"/>
  <c r="D67" i="4" s="1"/>
  <c r="A68" i="4"/>
  <c r="B67" i="4"/>
  <c r="C68" i="4" l="1"/>
  <c r="A69" i="4"/>
  <c r="B68" i="4"/>
  <c r="E68" i="4"/>
  <c r="D68" i="4" l="1"/>
  <c r="C69" i="4"/>
  <c r="D69" i="4" s="1"/>
  <c r="A70" i="4"/>
  <c r="B69" i="4"/>
  <c r="E69" i="4"/>
  <c r="A71" i="4" l="1"/>
  <c r="B70" i="4"/>
  <c r="E70" i="4"/>
  <c r="C70" i="4"/>
  <c r="D70" i="4" s="1"/>
  <c r="E71" i="4" l="1"/>
  <c r="C71" i="4"/>
  <c r="D71" i="4" s="1"/>
  <c r="A72" i="4"/>
  <c r="B71" i="4"/>
  <c r="C72" i="4" l="1"/>
  <c r="A73" i="4"/>
  <c r="B72" i="4"/>
  <c r="E72" i="4"/>
  <c r="D72" i="4" l="1"/>
  <c r="C73" i="4"/>
  <c r="A74" i="4"/>
  <c r="B73" i="4"/>
  <c r="E73" i="4"/>
  <c r="D73" i="4" l="1"/>
  <c r="A75" i="4"/>
  <c r="B74" i="4"/>
  <c r="E74" i="4"/>
  <c r="C74" i="4"/>
  <c r="D74" i="4" l="1"/>
  <c r="E75" i="4"/>
  <c r="C75" i="4"/>
  <c r="A76" i="4"/>
  <c r="B75" i="4"/>
  <c r="D75" i="4" l="1"/>
  <c r="C76" i="4"/>
  <c r="A77" i="4"/>
  <c r="B76" i="4"/>
  <c r="E76" i="4"/>
  <c r="D76" i="4" l="1"/>
  <c r="C77" i="4"/>
  <c r="A78" i="4"/>
  <c r="B77" i="4"/>
  <c r="E77" i="4"/>
  <c r="D77" i="4" l="1"/>
  <c r="A79" i="4"/>
  <c r="B78" i="4"/>
  <c r="E78" i="4"/>
  <c r="C78" i="4"/>
  <c r="D78" i="4" s="1"/>
  <c r="E79" i="4" l="1"/>
  <c r="C79" i="4"/>
  <c r="B79" i="4"/>
  <c r="A80" i="4"/>
  <c r="D79" i="4" l="1"/>
  <c r="C80" i="4"/>
  <c r="A81" i="4"/>
  <c r="B80" i="4"/>
  <c r="E80" i="4"/>
  <c r="D80" i="4" l="1"/>
  <c r="C81" i="4"/>
  <c r="A82" i="4"/>
  <c r="B81" i="4"/>
  <c r="E81" i="4"/>
  <c r="D81" i="4" l="1"/>
  <c r="A83" i="4"/>
  <c r="B82" i="4"/>
  <c r="E82" i="4"/>
  <c r="C82" i="4"/>
  <c r="D82" i="4" s="1"/>
  <c r="E83" i="4" l="1"/>
  <c r="C83" i="4"/>
  <c r="D83" i="4" s="1"/>
  <c r="A84" i="4"/>
  <c r="B83" i="4"/>
  <c r="C84" i="4" l="1"/>
  <c r="A85" i="4"/>
  <c r="B84" i="4"/>
  <c r="E84" i="4"/>
  <c r="D84" i="4" l="1"/>
  <c r="C85" i="4"/>
  <c r="A86" i="4"/>
  <c r="B85" i="4"/>
  <c r="E85" i="4"/>
  <c r="D85" i="4" l="1"/>
  <c r="A87" i="4"/>
  <c r="B86" i="4"/>
  <c r="E86" i="4"/>
  <c r="C86" i="4"/>
  <c r="D86" i="4" s="1"/>
  <c r="E87" i="4" l="1"/>
  <c r="C87" i="4"/>
  <c r="D87" i="4" s="1"/>
  <c r="A88" i="4"/>
  <c r="B87" i="4"/>
  <c r="C88" i="4" l="1"/>
  <c r="A89" i="4"/>
  <c r="B88" i="4"/>
  <c r="E88" i="4"/>
  <c r="D88" i="4" l="1"/>
  <c r="C89" i="4"/>
  <c r="A90" i="4"/>
  <c r="B89" i="4"/>
  <c r="E89" i="4"/>
  <c r="D89" i="4" l="1"/>
  <c r="A91" i="4"/>
  <c r="B90" i="4"/>
  <c r="E90" i="4"/>
  <c r="C90" i="4"/>
  <c r="D90" i="4" s="1"/>
  <c r="E91" i="4" l="1"/>
  <c r="C91" i="4"/>
  <c r="A92" i="4"/>
  <c r="B91" i="4"/>
  <c r="D91" i="4" l="1"/>
  <c r="C92" i="4"/>
  <c r="A93" i="4"/>
  <c r="B92" i="4"/>
  <c r="E92" i="4"/>
  <c r="D92" i="4" l="1"/>
  <c r="C93" i="4"/>
  <c r="A94" i="4"/>
  <c r="B93" i="4"/>
  <c r="E93" i="4"/>
  <c r="D93" i="4" l="1"/>
  <c r="A95" i="4"/>
  <c r="B94" i="4"/>
  <c r="E94" i="4"/>
  <c r="C94" i="4"/>
  <c r="D94" i="4" l="1"/>
  <c r="E95" i="4"/>
  <c r="C95" i="4"/>
  <c r="B95" i="4"/>
  <c r="A96" i="4"/>
  <c r="D95" i="4" l="1"/>
  <c r="C96" i="4"/>
  <c r="A97" i="4"/>
  <c r="B96" i="4"/>
  <c r="E96" i="4"/>
  <c r="D96" i="4" l="1"/>
  <c r="C97" i="4"/>
  <c r="A98" i="4"/>
  <c r="B97" i="4"/>
  <c r="E97" i="4"/>
  <c r="D97" i="4" l="1"/>
  <c r="A99" i="4"/>
  <c r="B98" i="4"/>
  <c r="E98" i="4"/>
  <c r="C98" i="4"/>
  <c r="D98" i="4" s="1"/>
  <c r="E99" i="4" l="1"/>
  <c r="C99" i="4"/>
  <c r="A100" i="4"/>
  <c r="B99" i="4"/>
  <c r="D99" i="4" l="1"/>
  <c r="C100" i="4"/>
  <c r="A101" i="4"/>
  <c r="B100" i="4"/>
  <c r="E100" i="4"/>
  <c r="D100" i="4" l="1"/>
  <c r="C101" i="4"/>
  <c r="A102" i="4"/>
  <c r="B101" i="4"/>
  <c r="E101" i="4"/>
  <c r="D101" i="4" l="1"/>
  <c r="A103" i="4"/>
  <c r="B102" i="4"/>
  <c r="E102" i="4"/>
  <c r="C102" i="4"/>
  <c r="D102" i="4" s="1"/>
  <c r="E103" i="4" l="1"/>
  <c r="C103" i="4"/>
  <c r="D103" i="4" s="1"/>
  <c r="A104" i="4"/>
  <c r="B103" i="4"/>
  <c r="C104" i="4" l="1"/>
  <c r="A105" i="4"/>
  <c r="B104" i="4"/>
  <c r="E104" i="4"/>
  <c r="D104" i="4" l="1"/>
  <c r="C105" i="4"/>
  <c r="A106" i="4"/>
  <c r="B105" i="4"/>
  <c r="E105" i="4"/>
  <c r="D105" i="4" l="1"/>
  <c r="A107" i="4"/>
  <c r="B106" i="4"/>
  <c r="E106" i="4"/>
  <c r="C106" i="4"/>
  <c r="D106" i="4" s="1"/>
  <c r="E107" i="4" l="1"/>
  <c r="C107" i="4"/>
  <c r="A108" i="4"/>
  <c r="B107" i="4"/>
  <c r="D107" i="4" l="1"/>
  <c r="C108" i="4"/>
  <c r="A109" i="4"/>
  <c r="B108" i="4"/>
  <c r="E108" i="4"/>
  <c r="D108" i="4" l="1"/>
  <c r="C109" i="4"/>
  <c r="A110" i="4"/>
  <c r="B109" i="4"/>
  <c r="E109" i="4"/>
  <c r="D109" i="4" l="1"/>
  <c r="A111" i="4"/>
  <c r="B110" i="4"/>
  <c r="E110" i="4"/>
  <c r="C110" i="4"/>
  <c r="D110" i="4" s="1"/>
  <c r="E111" i="4" l="1"/>
  <c r="C111" i="4"/>
  <c r="B111" i="4"/>
  <c r="A112" i="4"/>
  <c r="D111" i="4" l="1"/>
  <c r="C112" i="4"/>
  <c r="A113" i="4"/>
  <c r="B112" i="4"/>
  <c r="E112" i="4"/>
  <c r="D112" i="4" l="1"/>
  <c r="C113" i="4"/>
  <c r="A114" i="4"/>
  <c r="B113" i="4"/>
  <c r="E113" i="4"/>
  <c r="D113" i="4" l="1"/>
  <c r="A115" i="4"/>
  <c r="B114" i="4"/>
  <c r="E114" i="4"/>
  <c r="C114" i="4"/>
  <c r="D114" i="4" s="1"/>
  <c r="E115" i="4" l="1"/>
  <c r="C115" i="4"/>
  <c r="A116" i="4"/>
  <c r="B115" i="4"/>
  <c r="D115" i="4" l="1"/>
  <c r="C116" i="4"/>
  <c r="A117" i="4"/>
  <c r="B116" i="4"/>
  <c r="E116" i="4"/>
  <c r="D116" i="4" l="1"/>
  <c r="C117" i="4"/>
  <c r="A118" i="4"/>
  <c r="B117" i="4"/>
  <c r="E117" i="4"/>
  <c r="D117" i="4" l="1"/>
  <c r="A119" i="4"/>
  <c r="B118" i="4"/>
  <c r="E118" i="4"/>
  <c r="C118" i="4"/>
  <c r="D118" i="4" s="1"/>
  <c r="E119" i="4" l="1"/>
  <c r="C119" i="4"/>
  <c r="A120" i="4"/>
  <c r="B119" i="4"/>
  <c r="D119" i="4" l="1"/>
  <c r="C120" i="4"/>
  <c r="A121" i="4"/>
  <c r="B120" i="4"/>
  <c r="E120" i="4"/>
  <c r="D120" i="4" l="1"/>
  <c r="C121" i="4"/>
  <c r="A122" i="4"/>
  <c r="B121" i="4"/>
  <c r="E121" i="4"/>
  <c r="D121" i="4" l="1"/>
  <c r="A123" i="4"/>
  <c r="B122" i="4"/>
  <c r="E122" i="4"/>
  <c r="C122" i="4"/>
  <c r="D122" i="4" s="1"/>
  <c r="E123" i="4" l="1"/>
  <c r="C123" i="4"/>
  <c r="A124" i="4"/>
  <c r="B123" i="4"/>
  <c r="D123" i="4" l="1"/>
  <c r="C124" i="4"/>
  <c r="A125" i="4"/>
  <c r="B124" i="4"/>
  <c r="E124" i="4"/>
  <c r="D124" i="4" l="1"/>
  <c r="C125" i="4"/>
  <c r="A126" i="4"/>
  <c r="B125" i="4"/>
  <c r="E125" i="4"/>
  <c r="D125" i="4" l="1"/>
  <c r="A127" i="4"/>
  <c r="B126" i="4"/>
  <c r="E126" i="4"/>
  <c r="C126" i="4"/>
  <c r="D126" i="4" s="1"/>
  <c r="E127" i="4" l="1"/>
  <c r="C127" i="4"/>
  <c r="D127" i="4" s="1"/>
  <c r="B127" i="4"/>
  <c r="A128" i="4"/>
  <c r="C128" i="4" l="1"/>
  <c r="A129" i="4"/>
  <c r="E128" i="4"/>
  <c r="D128" i="4" s="1"/>
  <c r="B128" i="4"/>
  <c r="E129" i="4" l="1"/>
  <c r="B129" i="4"/>
  <c r="A130" i="4"/>
  <c r="C129" i="4"/>
  <c r="D129" i="4" s="1"/>
  <c r="B130" i="4" l="1"/>
  <c r="C130" i="4"/>
  <c r="E130" i="4"/>
  <c r="A131" i="4"/>
  <c r="D130" i="4" l="1"/>
  <c r="A132" i="4"/>
  <c r="B131" i="4"/>
  <c r="C131" i="4"/>
  <c r="D131" i="4" s="1"/>
  <c r="E131" i="4"/>
  <c r="A133" i="4" l="1"/>
  <c r="C132" i="4"/>
  <c r="E132" i="4"/>
  <c r="B132" i="4"/>
  <c r="D132" i="4" l="1"/>
  <c r="C133" i="4"/>
  <c r="E133" i="4"/>
  <c r="A134" i="4"/>
  <c r="B133" i="4"/>
  <c r="D133" i="4" l="1"/>
  <c r="B134" i="4"/>
  <c r="E134" i="4"/>
  <c r="A135" i="4"/>
  <c r="C134" i="4"/>
  <c r="D134" i="4" s="1"/>
  <c r="E135" i="4" l="1"/>
  <c r="C135" i="4"/>
  <c r="D135" i="4" s="1"/>
  <c r="A136" i="4"/>
  <c r="B135" i="4"/>
  <c r="E136" i="4" l="1"/>
  <c r="A137" i="4"/>
  <c r="C136" i="4"/>
  <c r="D136" i="4" s="1"/>
  <c r="B136" i="4"/>
  <c r="C137" i="4" l="1"/>
  <c r="E137" i="4"/>
  <c r="A138" i="4"/>
  <c r="B137" i="4"/>
  <c r="D137" i="4" l="1"/>
  <c r="A139" i="4"/>
  <c r="E138" i="4"/>
  <c r="C138" i="4"/>
  <c r="D138" i="4" s="1"/>
  <c r="B138" i="4"/>
  <c r="C139" i="4" l="1"/>
  <c r="E139" i="4"/>
  <c r="D139" i="4" s="1"/>
  <c r="B139" i="4"/>
  <c r="A140" i="4"/>
  <c r="A141" i="4" l="1"/>
  <c r="C140" i="4"/>
  <c r="B140" i="4"/>
  <c r="E140" i="4"/>
  <c r="D140" i="4" l="1"/>
  <c r="B141" i="4"/>
  <c r="E141" i="4"/>
  <c r="C141" i="4"/>
  <c r="D141" i="4" s="1"/>
  <c r="A142" i="4"/>
  <c r="B142" i="4" l="1"/>
  <c r="C142" i="4"/>
  <c r="E142" i="4"/>
  <c r="A143" i="4"/>
  <c r="D142" i="4" l="1"/>
  <c r="E143" i="4"/>
  <c r="C143" i="4"/>
  <c r="D143" i="4" s="1"/>
  <c r="B143" i="4"/>
  <c r="A144" i="4"/>
  <c r="A145" i="4" l="1"/>
  <c r="B144" i="4"/>
  <c r="C144" i="4"/>
  <c r="E144" i="4"/>
  <c r="D144" i="4" l="1"/>
  <c r="C145" i="4"/>
  <c r="D145" i="4" s="1"/>
  <c r="E145" i="4"/>
  <c r="B145" i="4"/>
  <c r="A146" i="4"/>
  <c r="A147" i="4" l="1"/>
  <c r="B146" i="4"/>
  <c r="E146" i="4"/>
  <c r="C146" i="4"/>
  <c r="D146" i="4" s="1"/>
  <c r="E147" i="4" l="1"/>
  <c r="C147" i="4"/>
  <c r="D147" i="4" s="1"/>
  <c r="B147" i="4"/>
  <c r="A148" i="4"/>
  <c r="A149" i="4" l="1"/>
  <c r="B148" i="4"/>
  <c r="E148" i="4"/>
  <c r="C148" i="4"/>
  <c r="D148" i="4" s="1"/>
  <c r="E149" i="4" l="1"/>
  <c r="B149" i="4"/>
  <c r="C149" i="4"/>
  <c r="A150" i="4"/>
  <c r="D149" i="4" l="1"/>
  <c r="C150" i="4"/>
  <c r="E150" i="4"/>
  <c r="A151" i="4"/>
  <c r="B150" i="4"/>
  <c r="D150" i="4" l="1"/>
  <c r="C151" i="4"/>
  <c r="E151" i="4"/>
  <c r="A152" i="4"/>
  <c r="B151" i="4"/>
  <c r="D151" i="4" l="1"/>
  <c r="A153" i="4"/>
  <c r="C152" i="4"/>
  <c r="B152" i="4"/>
  <c r="E152" i="4"/>
  <c r="D152" i="4" l="1"/>
  <c r="C153" i="4"/>
  <c r="B153" i="4"/>
  <c r="E153" i="4"/>
  <c r="A154" i="4"/>
  <c r="D153" i="4" l="1"/>
  <c r="A155" i="4"/>
  <c r="E154" i="4"/>
  <c r="C154" i="4"/>
  <c r="B154" i="4"/>
  <c r="D154" i="4" l="1"/>
  <c r="C155" i="4"/>
  <c r="D155" i="4" s="1"/>
  <c r="E155" i="4"/>
  <c r="B155" i="4"/>
  <c r="A156" i="4"/>
  <c r="A157" i="4" l="1"/>
  <c r="C156" i="4"/>
  <c r="B156" i="4"/>
  <c r="E156" i="4"/>
  <c r="D156" i="4" l="1"/>
  <c r="A158" i="4"/>
  <c r="E157" i="4"/>
  <c r="C157" i="4"/>
  <c r="D157" i="4" s="1"/>
  <c r="B157" i="4"/>
  <c r="A159" i="4" l="1"/>
  <c r="B158" i="4"/>
  <c r="C158" i="4"/>
  <c r="D158" i="4" s="1"/>
  <c r="E158" i="4"/>
  <c r="E159" i="4" l="1"/>
  <c r="B159" i="4"/>
  <c r="C159" i="4"/>
  <c r="A160" i="4"/>
  <c r="D159" i="4" l="1"/>
  <c r="A161" i="4"/>
  <c r="B160" i="4"/>
  <c r="C160" i="4"/>
  <c r="E160" i="4"/>
  <c r="D160" i="4" l="1"/>
  <c r="E161" i="4"/>
  <c r="A162" i="4"/>
  <c r="B161" i="4"/>
  <c r="C161" i="4"/>
  <c r="D161" i="4" l="1"/>
  <c r="A163" i="4"/>
  <c r="C162" i="4"/>
  <c r="E162" i="4"/>
  <c r="B162" i="4"/>
  <c r="D162" i="4" l="1"/>
  <c r="C163" i="4"/>
  <c r="E163" i="4"/>
  <c r="D163" i="4" s="1"/>
  <c r="A164" i="4"/>
  <c r="B163" i="4"/>
  <c r="A165" i="4" l="1"/>
  <c r="C164" i="4"/>
  <c r="B164" i="4"/>
  <c r="E164" i="4"/>
  <c r="D164" i="4" l="1"/>
  <c r="C165" i="4"/>
  <c r="E165" i="4"/>
  <c r="A166" i="4"/>
  <c r="B165" i="4"/>
  <c r="D165" i="4" l="1"/>
  <c r="A167" i="4"/>
  <c r="E166" i="4"/>
  <c r="B166" i="4"/>
  <c r="C166" i="4"/>
  <c r="D166" i="4" s="1"/>
  <c r="A168" i="4" l="1"/>
  <c r="B167" i="4"/>
  <c r="E167" i="4"/>
  <c r="C167" i="4"/>
  <c r="D167" i="4" s="1"/>
  <c r="A169" i="4" l="1"/>
  <c r="B168" i="4"/>
  <c r="E168" i="4"/>
  <c r="C168" i="4"/>
  <c r="D168" i="4" s="1"/>
  <c r="C169" i="4" l="1"/>
  <c r="E169" i="4"/>
  <c r="B169" i="4"/>
  <c r="A170" i="4"/>
  <c r="D169" i="4" l="1"/>
  <c r="E170" i="4"/>
  <c r="C170" i="4"/>
  <c r="D170" i="4" s="1"/>
  <c r="A171" i="4"/>
  <c r="B170" i="4"/>
  <c r="C171" i="4" l="1"/>
  <c r="E171" i="4"/>
  <c r="A172" i="4"/>
  <c r="B171" i="4"/>
  <c r="D171" i="4" l="1"/>
  <c r="A173" i="4"/>
  <c r="C172" i="4"/>
  <c r="B172" i="4"/>
  <c r="E172" i="4"/>
  <c r="D172" i="4" l="1"/>
  <c r="B173" i="4"/>
  <c r="E173" i="4"/>
  <c r="C173" i="4"/>
  <c r="D173" i="4" s="1"/>
  <c r="A174" i="4"/>
  <c r="B174" i="4" l="1"/>
  <c r="C174" i="4"/>
  <c r="A175" i="4"/>
  <c r="E174" i="4"/>
  <c r="D174" i="4" l="1"/>
  <c r="C175" i="4"/>
  <c r="B175" i="4"/>
  <c r="E175" i="4"/>
  <c r="A176" i="4"/>
  <c r="D175" i="4" l="1"/>
  <c r="A177" i="4"/>
  <c r="E176" i="4"/>
  <c r="C176" i="4"/>
  <c r="D176" i="4" s="1"/>
  <c r="B176" i="4"/>
  <c r="E177" i="4" l="1"/>
  <c r="B177" i="4"/>
  <c r="A178" i="4"/>
  <c r="C177" i="4"/>
  <c r="D177" i="4" s="1"/>
  <c r="E178" i="4" l="1"/>
  <c r="C178" i="4"/>
  <c r="A179" i="4"/>
  <c r="B178" i="4"/>
  <c r="D178" i="4" l="1"/>
  <c r="C179" i="4"/>
  <c r="A180" i="4"/>
  <c r="B179" i="4"/>
  <c r="E179" i="4"/>
  <c r="D179" i="4" l="1"/>
  <c r="A181" i="4"/>
  <c r="C180" i="4"/>
  <c r="D180" i="4" s="1"/>
  <c r="E180" i="4"/>
  <c r="B180" i="4"/>
  <c r="C181" i="4" l="1"/>
  <c r="D181" i="4" s="1"/>
  <c r="E181" i="4"/>
  <c r="A182" i="4"/>
  <c r="B181" i="4"/>
  <c r="C182" i="4" l="1"/>
  <c r="E182" i="4"/>
  <c r="A183" i="4"/>
  <c r="B182" i="4"/>
  <c r="D182" i="4" l="1"/>
  <c r="C183" i="4"/>
  <c r="A184" i="4"/>
  <c r="E183" i="4"/>
  <c r="B183" i="4"/>
  <c r="D183" i="4" l="1"/>
  <c r="A185" i="4"/>
  <c r="B184" i="4"/>
  <c r="E184" i="4"/>
  <c r="C184" i="4"/>
  <c r="D184" i="4" s="1"/>
  <c r="C185" i="4" l="1"/>
  <c r="E185" i="4"/>
  <c r="B185" i="4"/>
  <c r="A186" i="4"/>
  <c r="D185" i="4" l="1"/>
  <c r="E186" i="4"/>
  <c r="C186" i="4"/>
  <c r="A187" i="4"/>
  <c r="B186" i="4"/>
  <c r="D186" i="4" l="1"/>
  <c r="C187" i="4"/>
  <c r="D187" i="4" s="1"/>
  <c r="B187" i="4"/>
  <c r="E187" i="4"/>
  <c r="A188" i="4"/>
  <c r="A189" i="4" l="1"/>
  <c r="B188" i="4"/>
  <c r="C188" i="4"/>
  <c r="D188" i="4" s="1"/>
  <c r="E188" i="4"/>
  <c r="E189" i="4" l="1"/>
  <c r="A190" i="4"/>
  <c r="C189" i="4"/>
  <c r="D189" i="4" s="1"/>
  <c r="B189" i="4"/>
  <c r="E190" i="4" l="1"/>
  <c r="C190" i="4"/>
  <c r="D190" i="4" s="1"/>
  <c r="A191" i="4"/>
  <c r="B190" i="4"/>
  <c r="A192" i="4" l="1"/>
  <c r="B191" i="4"/>
  <c r="C191" i="4"/>
  <c r="D191" i="4" s="1"/>
  <c r="E191" i="4"/>
  <c r="C192" i="4" l="1"/>
  <c r="D192" i="4" s="1"/>
  <c r="A193" i="4"/>
  <c r="B192" i="4"/>
  <c r="E192" i="4"/>
  <c r="B193" i="4" l="1"/>
  <c r="C193" i="4"/>
  <c r="D193" i="4" s="1"/>
  <c r="E193" i="4"/>
  <c r="A194" i="4"/>
  <c r="B194" i="4" l="1"/>
  <c r="E194" i="4"/>
  <c r="C194" i="4"/>
  <c r="D194" i="4" s="1"/>
  <c r="A195" i="4"/>
  <c r="A196" i="4" l="1"/>
  <c r="E195" i="4"/>
  <c r="C195" i="4"/>
  <c r="D195" i="4" s="1"/>
  <c r="B195" i="4"/>
  <c r="C196" i="4" l="1"/>
  <c r="D196" i="4" s="1"/>
  <c r="E196" i="4"/>
  <c r="A197" i="4"/>
  <c r="B196" i="4"/>
  <c r="A198" i="4" l="1"/>
  <c r="B197" i="4"/>
  <c r="C197" i="4"/>
  <c r="D197" i="4" s="1"/>
  <c r="E197" i="4"/>
  <c r="C198" i="4" l="1"/>
  <c r="D198" i="4" s="1"/>
  <c r="B198" i="4"/>
  <c r="E198" i="4"/>
  <c r="A199" i="4"/>
  <c r="B199" i="4" l="1"/>
  <c r="C199" i="4"/>
  <c r="D199" i="4" s="1"/>
  <c r="A200" i="4"/>
  <c r="E199" i="4"/>
  <c r="E200" i="4" l="1"/>
  <c r="C200" i="4"/>
  <c r="D200" i="4" s="1"/>
  <c r="B200" i="4"/>
  <c r="A201" i="4"/>
  <c r="C201" i="4" l="1"/>
  <c r="D201" i="4" s="1"/>
  <c r="A202" i="4"/>
  <c r="E201" i="4"/>
  <c r="B201" i="4"/>
  <c r="C202" i="4" l="1"/>
  <c r="D202" i="4" s="1"/>
  <c r="B202" i="4"/>
  <c r="E202" i="4"/>
  <c r="A203" i="4"/>
  <c r="E203" i="4" l="1"/>
  <c r="A204" i="4"/>
  <c r="C203" i="4"/>
  <c r="D203" i="4" s="1"/>
  <c r="B203" i="4"/>
  <c r="E204" i="4" l="1"/>
  <c r="C204" i="4"/>
  <c r="D204" i="4" s="1"/>
  <c r="B204" i="4"/>
  <c r="A205" i="4"/>
  <c r="A206" i="4" l="1"/>
  <c r="E205" i="4"/>
  <c r="B205" i="4"/>
  <c r="C205" i="4"/>
  <c r="D205" i="4" s="1"/>
  <c r="A207" i="4" l="1"/>
  <c r="C206" i="4"/>
  <c r="B206" i="4"/>
  <c r="E206" i="4"/>
  <c r="D206" i="4" s="1"/>
  <c r="E207" i="4" l="1"/>
  <c r="A208" i="4"/>
  <c r="C207" i="4"/>
  <c r="D207" i="4" s="1"/>
  <c r="B207" i="4"/>
  <c r="B208" i="4" l="1"/>
  <c r="C208" i="4"/>
  <c r="D208" i="4" s="1"/>
  <c r="A209" i="4"/>
  <c r="E208" i="4"/>
  <c r="A210" i="4" l="1"/>
  <c r="E209" i="4"/>
  <c r="B209" i="4"/>
  <c r="C209" i="4"/>
  <c r="D209" i="4" s="1"/>
  <c r="A211" i="4" l="1"/>
  <c r="B210" i="4"/>
  <c r="E210" i="4"/>
  <c r="C210" i="4"/>
  <c r="D210" i="4" s="1"/>
  <c r="E211" i="4" l="1"/>
  <c r="B211" i="4"/>
  <c r="C211" i="4"/>
  <c r="D211" i="4" s="1"/>
  <c r="A212" i="4"/>
  <c r="E212" i="4" l="1"/>
  <c r="C212" i="4"/>
  <c r="D212" i="4" s="1"/>
  <c r="B212" i="4"/>
  <c r="A213" i="4"/>
  <c r="A214" i="4" l="1"/>
  <c r="B213" i="4"/>
  <c r="E213" i="4"/>
  <c r="C213" i="4"/>
  <c r="D213" i="4" s="1"/>
  <c r="C214" i="4" l="1"/>
  <c r="D214" i="4" s="1"/>
  <c r="A215" i="4"/>
  <c r="B214" i="4"/>
  <c r="E214" i="4"/>
  <c r="E215" i="4" l="1"/>
  <c r="C215" i="4"/>
  <c r="D215" i="4" s="1"/>
  <c r="A216" i="4"/>
  <c r="B215" i="4"/>
  <c r="E216" i="4" l="1"/>
  <c r="C216" i="4"/>
  <c r="D216" i="4" s="1"/>
  <c r="A217" i="4"/>
  <c r="B216" i="4"/>
  <c r="A218" i="4" l="1"/>
  <c r="C217" i="4"/>
  <c r="D217" i="4" s="1"/>
  <c r="B217" i="4"/>
  <c r="E217" i="4"/>
  <c r="A219" i="4" l="1"/>
  <c r="C218" i="4"/>
  <c r="B218" i="4"/>
  <c r="E218" i="4"/>
  <c r="D218" i="4" s="1"/>
  <c r="E219" i="4" l="1"/>
  <c r="A220" i="4"/>
  <c r="C219" i="4"/>
  <c r="D219" i="4" s="1"/>
  <c r="B219" i="4"/>
  <c r="E220" i="4" l="1"/>
  <c r="C220" i="4"/>
  <c r="D220" i="4" s="1"/>
  <c r="A221" i="4"/>
  <c r="B220" i="4"/>
  <c r="A222" i="4" l="1"/>
  <c r="B221" i="4"/>
  <c r="E221" i="4"/>
  <c r="C221" i="4"/>
  <c r="D221" i="4" s="1"/>
  <c r="C222" i="4" l="1"/>
  <c r="D222" i="4" s="1"/>
  <c r="A223" i="4"/>
  <c r="B222" i="4"/>
  <c r="E222" i="4"/>
  <c r="E223" i="4" l="1"/>
  <c r="C223" i="4"/>
  <c r="D223" i="4" s="1"/>
  <c r="A224" i="4"/>
  <c r="B223" i="4"/>
  <c r="B224" i="4" l="1"/>
  <c r="E224" i="4"/>
  <c r="C224" i="4"/>
  <c r="D224" i="4" s="1"/>
  <c r="A225" i="4"/>
  <c r="A226" i="4" l="1"/>
  <c r="E225" i="4"/>
  <c r="D225" i="4"/>
  <c r="B225" i="4"/>
  <c r="C225" i="4"/>
  <c r="B226" i="4" l="1"/>
  <c r="E226" i="4"/>
  <c r="D226" i="4" s="1"/>
  <c r="A227" i="4"/>
  <c r="C226" i="4"/>
  <c r="E227" i="4" l="1"/>
  <c r="B227" i="4"/>
  <c r="C227" i="4"/>
  <c r="D227" i="4" s="1"/>
  <c r="A228" i="4"/>
  <c r="B228" i="4" l="1"/>
  <c r="E228" i="4"/>
  <c r="A229" i="4"/>
  <c r="C228" i="4"/>
  <c r="D228" i="4" s="1"/>
  <c r="A230" i="4" l="1"/>
  <c r="E229" i="4"/>
  <c r="B229" i="4"/>
  <c r="C229" i="4"/>
  <c r="D229" i="4" s="1"/>
  <c r="C230" i="4" l="1"/>
  <c r="D230" i="4" s="1"/>
  <c r="B230" i="4"/>
  <c r="E230" i="4"/>
  <c r="A231" i="4"/>
  <c r="E231" i="4" l="1"/>
  <c r="B231" i="4"/>
  <c r="C231" i="4"/>
  <c r="D231" i="4" s="1"/>
  <c r="A232" i="4"/>
  <c r="B232" i="4" l="1"/>
  <c r="E232" i="4"/>
  <c r="C232" i="4"/>
  <c r="D232" i="4" s="1"/>
  <c r="A233" i="4"/>
  <c r="A234" i="4" l="1"/>
  <c r="C233" i="4"/>
  <c r="B233" i="4"/>
  <c r="E233" i="4"/>
  <c r="D233" i="4" s="1"/>
  <c r="A235" i="4" l="1"/>
  <c r="C234" i="4"/>
  <c r="B234" i="4"/>
  <c r="E234" i="4"/>
  <c r="D234" i="4" s="1"/>
  <c r="E235" i="4" l="1"/>
  <c r="A236" i="4"/>
  <c r="C235" i="4"/>
  <c r="D235" i="4" s="1"/>
  <c r="B235" i="4"/>
  <c r="B236" i="4" l="1"/>
  <c r="C236" i="4"/>
  <c r="D236" i="4" s="1"/>
  <c r="A237" i="4"/>
  <c r="E236" i="4"/>
  <c r="A238" i="4" l="1"/>
  <c r="B237" i="4"/>
  <c r="E237" i="4"/>
  <c r="C237" i="4"/>
  <c r="D237" i="4" s="1"/>
  <c r="A239" i="4" l="1"/>
  <c r="C238" i="4"/>
  <c r="D238" i="4" s="1"/>
  <c r="B238" i="4"/>
  <c r="E238" i="4"/>
  <c r="E239" i="4" l="1"/>
  <c r="A240" i="4"/>
  <c r="C239" i="4"/>
  <c r="D239" i="4" s="1"/>
  <c r="B239" i="4"/>
  <c r="C240" i="4" l="1"/>
  <c r="D240" i="4" s="1"/>
  <c r="E240" i="4"/>
  <c r="A241" i="4"/>
  <c r="B240" i="4"/>
  <c r="C241" i="4" l="1"/>
  <c r="D241" i="4" s="1"/>
  <c r="A242" i="4"/>
  <c r="E241" i="4"/>
  <c r="B241" i="4"/>
  <c r="A243" i="4" l="1"/>
  <c r="C242" i="4"/>
  <c r="D242" i="4" s="1"/>
  <c r="B242" i="4"/>
  <c r="E242" i="4"/>
  <c r="E243" i="4" l="1"/>
  <c r="C243" i="4"/>
  <c r="D243" i="4" s="1"/>
  <c r="A244" i="4"/>
  <c r="B243" i="4"/>
  <c r="B244" i="4" l="1"/>
  <c r="E244" i="4"/>
  <c r="A245" i="4"/>
  <c r="C244" i="4"/>
  <c r="D244" i="4" s="1"/>
  <c r="C245" i="4" l="1"/>
  <c r="D245" i="4" s="1"/>
  <c r="A246" i="4"/>
  <c r="B245" i="4"/>
  <c r="E245" i="4"/>
  <c r="A247" i="4" l="1"/>
  <c r="C246" i="4"/>
  <c r="D246" i="4" s="1"/>
  <c r="B246" i="4"/>
  <c r="E246" i="4"/>
  <c r="E247" i="4" l="1"/>
  <c r="B247" i="4"/>
  <c r="C247" i="4"/>
  <c r="D247" i="4" s="1"/>
  <c r="A248" i="4"/>
  <c r="E248" i="4" l="1"/>
  <c r="C248" i="4"/>
  <c r="D248" i="4" s="1"/>
  <c r="B248" i="4"/>
  <c r="A249" i="4"/>
  <c r="A250" i="4" l="1"/>
  <c r="E249" i="4"/>
  <c r="C249" i="4"/>
  <c r="D249" i="4" s="1"/>
  <c r="B249" i="4"/>
  <c r="C250" i="4" l="1"/>
  <c r="D250" i="4" s="1"/>
  <c r="B250" i="4"/>
  <c r="E250" i="4"/>
  <c r="A251" i="4"/>
  <c r="E251" i="4" l="1"/>
  <c r="C251" i="4"/>
  <c r="D251" i="4" s="1"/>
  <c r="A252" i="4"/>
  <c r="B251" i="4"/>
  <c r="C252" i="4" l="1"/>
  <c r="D252" i="4" s="1"/>
  <c r="A253" i="4"/>
  <c r="B252" i="4"/>
  <c r="E252" i="4"/>
  <c r="C253" i="4" l="1"/>
  <c r="D253" i="4" s="1"/>
  <c r="B253" i="4"/>
  <c r="A254" i="4"/>
  <c r="E253" i="4"/>
  <c r="A255" i="4" l="1"/>
  <c r="E254" i="4"/>
  <c r="B254" i="4"/>
  <c r="C254" i="4"/>
  <c r="D254" i="4" s="1"/>
  <c r="A256" i="4" l="1"/>
  <c r="E255" i="4"/>
  <c r="C255" i="4"/>
  <c r="D255" i="4" s="1"/>
  <c r="B255" i="4"/>
  <c r="E256" i="4" l="1"/>
  <c r="C256" i="4"/>
  <c r="D256" i="4" s="1"/>
  <c r="A257" i="4"/>
  <c r="B256" i="4"/>
  <c r="E257" i="4" l="1"/>
  <c r="C257" i="4"/>
  <c r="D257" i="4" s="1"/>
  <c r="A258" i="4"/>
  <c r="B257" i="4"/>
  <c r="A259" i="4" l="1"/>
  <c r="B258" i="4"/>
  <c r="C258" i="4"/>
  <c r="D258" i="4" s="1"/>
  <c r="E258" i="4"/>
  <c r="B259" i="4" l="1"/>
  <c r="E259" i="4"/>
  <c r="D259" i="4" s="1"/>
  <c r="A260" i="4"/>
  <c r="C259" i="4"/>
  <c r="B260" i="4" l="1"/>
  <c r="C260" i="4"/>
  <c r="D260" i="4" s="1"/>
  <c r="E260" i="4"/>
  <c r="A261" i="4"/>
  <c r="E261" i="4" l="1"/>
  <c r="C261" i="4"/>
  <c r="D261" i="4" s="1"/>
  <c r="A262" i="4"/>
  <c r="B261" i="4"/>
  <c r="A263" i="4" l="1"/>
  <c r="B262" i="4"/>
  <c r="E262" i="4"/>
  <c r="C262" i="4"/>
  <c r="D262" i="4" s="1"/>
  <c r="B263" i="4" l="1"/>
  <c r="E263" i="4"/>
  <c r="C263" i="4"/>
  <c r="D263" i="4" s="1"/>
  <c r="A264" i="4"/>
  <c r="B264" i="4" l="1"/>
  <c r="C264" i="4"/>
  <c r="D264" i="4" s="1"/>
  <c r="E264" i="4"/>
  <c r="A265" i="4"/>
  <c r="E265" i="4" l="1"/>
  <c r="C265" i="4"/>
  <c r="A266" i="4"/>
  <c r="B265" i="4"/>
  <c r="D265" i="4"/>
  <c r="C266" i="4" l="1"/>
  <c r="D266" i="4" s="1"/>
  <c r="B266" i="4"/>
  <c r="E266" i="4"/>
  <c r="A267" i="4"/>
  <c r="A268" i="4" l="1"/>
  <c r="B267" i="4"/>
  <c r="C267" i="4"/>
  <c r="D267" i="4" s="1"/>
  <c r="E267" i="4"/>
  <c r="B268" i="4" l="1"/>
  <c r="C268" i="4"/>
  <c r="D268" i="4" s="1"/>
  <c r="E268" i="4"/>
  <c r="A269" i="4"/>
  <c r="E269" i="4" l="1"/>
  <c r="C269" i="4"/>
  <c r="D269" i="4" s="1"/>
  <c r="A270" i="4"/>
  <c r="B269" i="4"/>
  <c r="A271" i="4" l="1"/>
  <c r="C270" i="4"/>
  <c r="D270" i="4" s="1"/>
  <c r="B270" i="4"/>
  <c r="E270" i="4"/>
  <c r="A272" i="4" l="1"/>
  <c r="E271" i="4"/>
  <c r="B271" i="4"/>
  <c r="C271" i="4"/>
  <c r="D271" i="4" s="1"/>
  <c r="B272" i="4" l="1"/>
  <c r="E272" i="4"/>
  <c r="C272" i="4"/>
  <c r="D272" i="4" s="1"/>
  <c r="A273" i="4"/>
  <c r="E273" i="4" l="1"/>
  <c r="C273" i="4"/>
  <c r="D273" i="4" s="1"/>
  <c r="A274" i="4"/>
  <c r="B273" i="4"/>
  <c r="A275" i="4" l="1"/>
  <c r="B274" i="4"/>
  <c r="E274" i="4"/>
  <c r="C274" i="4"/>
  <c r="D274" i="4" s="1"/>
  <c r="B275" i="4" l="1"/>
  <c r="A276" i="4"/>
  <c r="E275" i="4"/>
  <c r="C275" i="4"/>
  <c r="D275" i="4" s="1"/>
  <c r="B276" i="4" l="1"/>
  <c r="E276" i="4"/>
  <c r="C276" i="4"/>
  <c r="D276" i="4" s="1"/>
  <c r="A277" i="4"/>
  <c r="E277" i="4" l="1"/>
  <c r="C277" i="4"/>
  <c r="D277" i="4" s="1"/>
  <c r="A278" i="4"/>
  <c r="B277" i="4"/>
  <c r="C278" i="4" l="1"/>
  <c r="D278" i="4" s="1"/>
  <c r="B278" i="4"/>
  <c r="A279" i="4"/>
  <c r="E278" i="4"/>
  <c r="E279" i="4" l="1"/>
  <c r="B279" i="4"/>
  <c r="C279" i="4"/>
  <c r="D279" i="4" s="1"/>
  <c r="A280" i="4"/>
  <c r="B280" i="4" l="1"/>
  <c r="E280" i="4"/>
  <c r="C280" i="4"/>
  <c r="D280" i="4" s="1"/>
  <c r="A281" i="4"/>
  <c r="E281" i="4" l="1"/>
  <c r="C281" i="4"/>
  <c r="D281" i="4" s="1"/>
  <c r="A282" i="4"/>
  <c r="B281" i="4"/>
  <c r="A283" i="4" l="1"/>
  <c r="C282" i="4"/>
  <c r="B282" i="4"/>
  <c r="E282" i="4"/>
  <c r="D282" i="4" s="1"/>
  <c r="A284" i="4" l="1"/>
  <c r="E283" i="4"/>
  <c r="C283" i="4"/>
  <c r="D283" i="4" s="1"/>
  <c r="B283" i="4"/>
  <c r="B284" i="4" l="1"/>
  <c r="C284" i="4"/>
  <c r="D284" i="4" s="1"/>
  <c r="A285" i="4"/>
  <c r="E284" i="4"/>
  <c r="E285" i="4" l="1"/>
  <c r="D285" i="4" s="1"/>
  <c r="C285" i="4"/>
  <c r="A286" i="4"/>
  <c r="B285" i="4"/>
  <c r="A287" i="4" l="1"/>
  <c r="C286" i="4"/>
  <c r="D286" i="4" s="1"/>
  <c r="B286" i="4"/>
  <c r="E286" i="4"/>
  <c r="A288" i="4" l="1"/>
  <c r="E287" i="4"/>
  <c r="C287" i="4"/>
  <c r="D287" i="4" s="1"/>
  <c r="B287" i="4"/>
  <c r="B288" i="4" l="1"/>
  <c r="E288" i="4"/>
  <c r="C288" i="4"/>
  <c r="D288" i="4" s="1"/>
  <c r="A289" i="4"/>
  <c r="E289" i="4" l="1"/>
  <c r="A290" i="4"/>
  <c r="B289" i="4"/>
  <c r="C289" i="4"/>
  <c r="D289" i="4" s="1"/>
  <c r="A291" i="4" l="1"/>
  <c r="C290" i="4"/>
  <c r="D290" i="4" s="1"/>
  <c r="B290" i="4"/>
  <c r="E290" i="4"/>
  <c r="B291" i="4" l="1"/>
  <c r="E291" i="4"/>
  <c r="C291" i="4"/>
  <c r="D291" i="4" s="1"/>
  <c r="A292" i="4"/>
  <c r="B292" i="4" l="1"/>
  <c r="C292" i="4"/>
  <c r="D292" i="4" s="1"/>
  <c r="A293" i="4"/>
  <c r="E292" i="4"/>
  <c r="E293" i="4" l="1"/>
  <c r="A294" i="4"/>
  <c r="B293" i="4"/>
  <c r="C293" i="4"/>
  <c r="D293" i="4" s="1"/>
  <c r="A295" i="4" l="1"/>
  <c r="C294" i="4"/>
  <c r="D294" i="4" s="1"/>
  <c r="B294" i="4"/>
  <c r="E294" i="4"/>
  <c r="A296" i="4" l="1"/>
  <c r="E295" i="4"/>
  <c r="B295" i="4"/>
  <c r="C295" i="4"/>
  <c r="D295" i="4" s="1"/>
  <c r="B296" i="4" l="1"/>
  <c r="C296" i="4"/>
  <c r="D296" i="4" s="1"/>
  <c r="A297" i="4"/>
  <c r="E296" i="4"/>
  <c r="E297" i="4" l="1"/>
  <c r="C297" i="4"/>
  <c r="D297" i="4" s="1"/>
  <c r="A298" i="4"/>
  <c r="B297" i="4"/>
  <c r="A299" i="4" l="1"/>
  <c r="C298" i="4"/>
  <c r="D298" i="4" s="1"/>
  <c r="B298" i="4"/>
  <c r="E298" i="4"/>
  <c r="A300" i="4" l="1"/>
  <c r="E299" i="4"/>
  <c r="C299" i="4"/>
  <c r="D299" i="4" s="1"/>
  <c r="B299" i="4"/>
  <c r="E300" i="4" l="1"/>
  <c r="C300" i="4"/>
  <c r="D300" i="4" s="1"/>
  <c r="B300" i="4"/>
  <c r="A301" i="4"/>
  <c r="C301" i="4" l="1"/>
  <c r="D301" i="4" s="1"/>
  <c r="A302" i="4"/>
  <c r="B301" i="4"/>
  <c r="E301" i="4"/>
  <c r="B302" i="4" l="1"/>
  <c r="E302" i="4"/>
  <c r="C302" i="4"/>
  <c r="D302" i="4" s="1"/>
  <c r="A303" i="4"/>
  <c r="B303" i="4" l="1"/>
  <c r="E303" i="4"/>
  <c r="C303" i="4"/>
  <c r="D303" i="4" s="1"/>
  <c r="A304" i="4"/>
  <c r="C304" i="4" l="1"/>
  <c r="B304" i="4"/>
  <c r="E304" i="4"/>
  <c r="D304" i="4" s="1"/>
  <c r="A305" i="4"/>
  <c r="E305" i="4" l="1"/>
  <c r="A306" i="4"/>
  <c r="B305" i="4"/>
  <c r="C305" i="4"/>
  <c r="D305" i="4" s="1"/>
  <c r="A307" i="4" l="1"/>
  <c r="B306" i="4"/>
  <c r="E306" i="4"/>
  <c r="C306" i="4"/>
  <c r="D306" i="4" s="1"/>
  <c r="A308" i="4" l="1"/>
  <c r="E307" i="4"/>
  <c r="B307" i="4"/>
  <c r="C307" i="4"/>
  <c r="D307" i="4" s="1"/>
  <c r="B308" i="4" l="1"/>
  <c r="E308" i="4"/>
  <c r="C308" i="4"/>
  <c r="D308" i="4" s="1"/>
  <c r="A309" i="4"/>
  <c r="E309" i="4" l="1"/>
  <c r="C309" i="4"/>
  <c r="D309" i="4" s="1"/>
  <c r="A310" i="4"/>
  <c r="B309" i="4"/>
  <c r="A311" i="4" l="1"/>
  <c r="C310" i="4"/>
  <c r="D310" i="4" s="1"/>
  <c r="B310" i="4"/>
  <c r="E310" i="4"/>
  <c r="A312" i="4" l="1"/>
  <c r="E311" i="4"/>
  <c r="C311" i="4"/>
  <c r="D311" i="4" s="1"/>
  <c r="B311" i="4"/>
  <c r="E312" i="4" l="1"/>
  <c r="C312" i="4"/>
  <c r="D312" i="4" s="1"/>
  <c r="A313" i="4"/>
  <c r="B312" i="4"/>
  <c r="E313" i="4" l="1"/>
  <c r="D313" i="4" s="1"/>
  <c r="C313" i="4"/>
  <c r="A314" i="4"/>
  <c r="B313" i="4"/>
  <c r="A315" i="4" l="1"/>
  <c r="C314" i="4"/>
  <c r="D314" i="4" s="1"/>
  <c r="B314" i="4"/>
  <c r="E314" i="4"/>
  <c r="A316" i="4" l="1"/>
  <c r="E315" i="4"/>
  <c r="B315" i="4"/>
  <c r="C315" i="4"/>
  <c r="D315" i="4" s="1"/>
  <c r="B316" i="4" l="1"/>
  <c r="C316" i="4"/>
  <c r="D316" i="4" s="1"/>
  <c r="E316" i="4"/>
  <c r="A317" i="4"/>
  <c r="E317" i="4" l="1"/>
  <c r="C317" i="4"/>
  <c r="D317" i="4" s="1"/>
  <c r="A318" i="4"/>
  <c r="B317" i="4"/>
  <c r="C318" i="4" l="1"/>
  <c r="D318" i="4" s="1"/>
  <c r="B318" i="4"/>
  <c r="E318" i="4"/>
  <c r="A319" i="4"/>
  <c r="B319" i="4" l="1"/>
  <c r="E319" i="4"/>
  <c r="A320" i="4"/>
  <c r="C319" i="4"/>
  <c r="D319" i="4" s="1"/>
  <c r="B320" i="4" l="1"/>
  <c r="E320" i="4"/>
  <c r="C320" i="4"/>
  <c r="D320" i="4" s="1"/>
  <c r="A321" i="4"/>
  <c r="E321" i="4" l="1"/>
  <c r="D321" i="4" s="1"/>
  <c r="C321" i="4"/>
  <c r="A322" i="4"/>
  <c r="B321" i="4"/>
  <c r="A323" i="4" l="1"/>
  <c r="B322" i="4"/>
  <c r="E322" i="4"/>
  <c r="C322" i="4"/>
  <c r="D322" i="4" s="1"/>
  <c r="B323" i="4" l="1"/>
  <c r="C323" i="4"/>
  <c r="D323" i="4" s="1"/>
  <c r="A324" i="4"/>
  <c r="E323" i="4"/>
  <c r="B324" i="4" l="1"/>
  <c r="E324" i="4"/>
  <c r="C324" i="4"/>
  <c r="D324" i="4" s="1"/>
  <c r="A325" i="4"/>
  <c r="E325" i="4" l="1"/>
  <c r="C325" i="4"/>
  <c r="D325" i="4" s="1"/>
  <c r="A326" i="4"/>
  <c r="B325" i="4"/>
  <c r="A327" i="4" l="1"/>
  <c r="C326" i="4"/>
  <c r="D326" i="4" s="1"/>
  <c r="B326" i="4"/>
  <c r="E326" i="4"/>
  <c r="A328" i="4" l="1"/>
  <c r="B327" i="4"/>
  <c r="E327" i="4"/>
  <c r="C327" i="4"/>
  <c r="D327" i="4" s="1"/>
  <c r="B328" i="4" l="1"/>
  <c r="E328" i="4"/>
  <c r="C328" i="4"/>
  <c r="D328" i="4" s="1"/>
  <c r="A329" i="4"/>
  <c r="E329" i="4" l="1"/>
  <c r="D329" i="4" s="1"/>
  <c r="C329" i="4"/>
  <c r="A330" i="4"/>
  <c r="B329" i="4"/>
  <c r="A331" i="4" l="1"/>
  <c r="B330" i="4"/>
  <c r="E330" i="4"/>
  <c r="C330" i="4"/>
  <c r="D330" i="4" s="1"/>
  <c r="A332" i="4" l="1"/>
  <c r="E331" i="4"/>
  <c r="B331" i="4"/>
  <c r="C331" i="4"/>
  <c r="D331" i="4" s="1"/>
  <c r="B332" i="4" l="1"/>
  <c r="E332" i="4"/>
  <c r="C332" i="4"/>
  <c r="D332" i="4" s="1"/>
  <c r="A333" i="4"/>
  <c r="A334" i="4" l="1"/>
  <c r="E333" i="4"/>
  <c r="C333" i="4"/>
  <c r="D333" i="4" s="1"/>
  <c r="B333" i="4"/>
  <c r="C334" i="4" l="1"/>
  <c r="D334" i="4" s="1"/>
  <c r="B334" i="4"/>
  <c r="E334" i="4"/>
  <c r="A335" i="4"/>
  <c r="E335" i="4" l="1"/>
  <c r="A336" i="4"/>
  <c r="B335" i="4"/>
  <c r="C335" i="4"/>
  <c r="D335" i="4" s="1"/>
  <c r="B336" i="4" l="1"/>
  <c r="E336" i="4"/>
  <c r="C336" i="4"/>
  <c r="D336" i="4" s="1"/>
  <c r="A337" i="4"/>
  <c r="E337" i="4" l="1"/>
  <c r="C337" i="4"/>
  <c r="D337" i="4" s="1"/>
  <c r="A338" i="4"/>
  <c r="B337" i="4"/>
  <c r="A339" i="4" l="1"/>
  <c r="C338" i="4"/>
  <c r="D338" i="4" s="1"/>
  <c r="B338" i="4"/>
  <c r="E338" i="4"/>
  <c r="A340" i="4" l="1"/>
  <c r="B339" i="4"/>
  <c r="E339" i="4"/>
  <c r="C339" i="4"/>
  <c r="D339" i="4" s="1"/>
  <c r="B340" i="4" l="1"/>
  <c r="E340" i="4"/>
  <c r="C340" i="4"/>
  <c r="D340" i="4" s="1"/>
  <c r="A341" i="4"/>
  <c r="E341" i="4" l="1"/>
  <c r="C341" i="4"/>
  <c r="D341" i="4" s="1"/>
  <c r="A342" i="4"/>
  <c r="B341" i="4"/>
  <c r="A343" i="4" l="1"/>
  <c r="B342" i="4"/>
  <c r="E342" i="4"/>
  <c r="C342" i="4"/>
  <c r="D342" i="4" s="1"/>
  <c r="A344" i="4" l="1"/>
  <c r="E343" i="4"/>
  <c r="B343" i="4"/>
  <c r="C343" i="4"/>
  <c r="D343" i="4" s="1"/>
  <c r="C344" i="4" l="1"/>
  <c r="D344" i="4" s="1"/>
  <c r="B344" i="4"/>
  <c r="E344" i="4"/>
  <c r="A345" i="4"/>
  <c r="E345" i="4" l="1"/>
  <c r="C345" i="4"/>
  <c r="D345" i="4" s="1"/>
  <c r="A346" i="4"/>
  <c r="B345" i="4"/>
  <c r="C346" i="4" l="1"/>
  <c r="D346" i="4" s="1"/>
  <c r="B346" i="4"/>
  <c r="E346" i="4"/>
  <c r="A347" i="4"/>
  <c r="A348" i="4" l="1"/>
  <c r="B347" i="4"/>
  <c r="E347" i="4"/>
  <c r="C347" i="4"/>
  <c r="D347" i="4" s="1"/>
  <c r="B348" i="4" l="1"/>
  <c r="E348" i="4"/>
  <c r="C348" i="4"/>
  <c r="D348" i="4" s="1"/>
  <c r="A349" i="4"/>
  <c r="E349" i="4" l="1"/>
  <c r="C349" i="4"/>
  <c r="D349" i="4" s="1"/>
  <c r="A350" i="4"/>
  <c r="B349" i="4"/>
  <c r="A351" i="4" l="1"/>
  <c r="C350" i="4"/>
  <c r="D350" i="4" s="1"/>
  <c r="B350" i="4"/>
  <c r="E350" i="4"/>
  <c r="B351" i="4" l="1"/>
  <c r="E351" i="4"/>
  <c r="C351" i="4"/>
  <c r="D351" i="4" s="1"/>
  <c r="A352" i="4"/>
  <c r="C352" i="4" l="1"/>
  <c r="D352" i="4" s="1"/>
  <c r="A353" i="4"/>
  <c r="B352" i="4"/>
  <c r="E352" i="4"/>
  <c r="E353" i="4" l="1"/>
  <c r="C353" i="4"/>
  <c r="D353" i="4" s="1"/>
  <c r="A354" i="4"/>
  <c r="B353" i="4"/>
  <c r="B354" i="4" l="1"/>
  <c r="C354" i="4"/>
  <c r="D354" i="4" s="1"/>
  <c r="E354" i="4"/>
  <c r="A355" i="4"/>
  <c r="C355" i="4" l="1"/>
  <c r="D355" i="4" s="1"/>
  <c r="A356" i="4"/>
  <c r="E355" i="4"/>
  <c r="B355" i="4"/>
  <c r="B356" i="4" l="1"/>
  <c r="E356" i="4"/>
  <c r="C356" i="4"/>
  <c r="D356" i="4" s="1"/>
  <c r="A357" i="4"/>
  <c r="E357" i="4" l="1"/>
  <c r="A358" i="4"/>
  <c r="B357" i="4"/>
  <c r="C357" i="4"/>
  <c r="D357" i="4" s="1"/>
  <c r="C358" i="4" l="1"/>
  <c r="D358" i="4" s="1"/>
  <c r="B358" i="4"/>
  <c r="E358" i="4"/>
  <c r="A359" i="4"/>
  <c r="A360" i="4" l="1"/>
  <c r="E359" i="4"/>
  <c r="B359" i="4"/>
  <c r="C359" i="4"/>
  <c r="D359" i="4" s="1"/>
  <c r="B360" i="4" l="1"/>
  <c r="E360" i="4"/>
  <c r="C360" i="4"/>
  <c r="D360" i="4" s="1"/>
  <c r="A361" i="4"/>
  <c r="E361" i="4" l="1"/>
  <c r="A362" i="4"/>
  <c r="B361" i="4"/>
  <c r="C361" i="4"/>
  <c r="D361" i="4" s="1"/>
  <c r="A363" i="4" l="1"/>
  <c r="B362" i="4"/>
  <c r="E362" i="4"/>
  <c r="C362" i="4"/>
  <c r="D362" i="4" s="1"/>
  <c r="A364" i="4" l="1"/>
  <c r="E363" i="4"/>
  <c r="B363" i="4"/>
  <c r="C363" i="4"/>
  <c r="D363" i="4" s="1"/>
  <c r="B364" i="4" l="1"/>
  <c r="E364" i="4"/>
  <c r="C364" i="4"/>
  <c r="D364" i="4" s="1"/>
  <c r="A365" i="4"/>
  <c r="E365" i="4" l="1"/>
  <c r="C365" i="4"/>
  <c r="D365" i="4" s="1"/>
  <c r="A366" i="4"/>
  <c r="B365" i="4"/>
  <c r="C366" i="4" l="1"/>
  <c r="D366" i="4" s="1"/>
  <c r="B366" i="4"/>
  <c r="E366" i="4"/>
  <c r="A367" i="4"/>
  <c r="B367" i="4" l="1"/>
  <c r="C367" i="4"/>
  <c r="C369" i="4" s="1"/>
  <c r="E367" i="4"/>
  <c r="E369" i="4" s="1"/>
  <c r="D367" i="4" l="1"/>
  <c r="D369" i="4" s="1"/>
</calcChain>
</file>

<file path=xl/sharedStrings.xml><?xml version="1.0" encoding="utf-8"?>
<sst xmlns="http://schemas.openxmlformats.org/spreadsheetml/2006/main" count="24" uniqueCount="24">
  <si>
    <t>Capital emprunté</t>
  </si>
  <si>
    <t>Taux annuel</t>
  </si>
  <si>
    <t>Mensualité souhaitée</t>
  </si>
  <si>
    <t>Durée de remboursement théorique (mois)</t>
  </si>
  <si>
    <t xml:space="preserve">Montant exact de la mensualité pour rembourser sur un nombre entier de mois </t>
  </si>
  <si>
    <t>Fonctions financières – NPM – VPM</t>
  </si>
  <si>
    <t>Fonctions financières – VAN – TRI + Utilisation de la valeur cible</t>
  </si>
  <si>
    <t>Année</t>
  </si>
  <si>
    <t>Cash flow</t>
  </si>
  <si>
    <t>Investissement :</t>
  </si>
  <si>
    <t>Taux d'actualisation :</t>
  </si>
  <si>
    <t>VAN :</t>
  </si>
  <si>
    <t>TIR (valeur cible) :</t>
  </si>
  <si>
    <t>TIR (fonction TRI)</t>
  </si>
  <si>
    <t>EVALUATION Fonctions financières – PRINCPER – VPM – INTPER + Utilisation des noms</t>
  </si>
  <si>
    <t>Taux d'intérêt annuel</t>
  </si>
  <si>
    <t>Montant de l'emprunt</t>
  </si>
  <si>
    <t>Périodes</t>
  </si>
  <si>
    <t>Capital début de période</t>
  </si>
  <si>
    <t>Intérêts</t>
  </si>
  <si>
    <t>Annuités</t>
  </si>
  <si>
    <t>Amortissements</t>
  </si>
  <si>
    <t>Total</t>
  </si>
  <si>
    <t>Nombre de mensualité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</si>
</sst>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0.00000%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u/>
      <sz val="11"/>
      <color theme="1"/>
      <name val="Arial"/>
      <family val="2"/>
    </font>
    <font>
      <b/>
      <u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>
      <alignment horizontal="right" vertical="top" wrapText="1"/>
    </xf>
    <xf numFmtId="0" fontId="1" fillId="0" borderId="3" xfId="0" applyFont="1" applyBorder="1"/>
    <xf numFmtId="0" fontId="1" fillId="0" borderId="0" xfId="0" applyFont="1" applyAlignment="1">
      <alignment vertical="top" wrapText="1"/>
    </xf>
    <xf numFmtId="8" fontId="1" fillId="0" borderId="0" xfId="0" applyNumberFormat="1" applyFont="1" applyFill="1" applyAlignment="1">
      <alignment horizontal="right" vertical="top" wrapText="1"/>
    </xf>
    <xf numFmtId="0" fontId="1" fillId="0" borderId="0" xfId="0" applyFont="1" applyFill="1" applyAlignment="1">
      <alignment vertical="top" wrapText="1"/>
    </xf>
    <xf numFmtId="8" fontId="1" fillId="0" borderId="0" xfId="0" applyNumberFormat="1" applyFont="1" applyFill="1" applyAlignment="1">
      <alignment horizontal="right" vertical="center" wrapText="1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5" xfId="0" applyBorder="1"/>
    <xf numFmtId="0" fontId="0" fillId="0" borderId="0" xfId="0" applyBorder="1"/>
    <xf numFmtId="9" fontId="0" fillId="0" borderId="0" xfId="0" applyNumberFormat="1" applyBorder="1" applyAlignment="1">
      <alignment horizontal="center" vertical="center"/>
    </xf>
    <xf numFmtId="0" fontId="1" fillId="0" borderId="7" xfId="0" applyFont="1" applyBorder="1" applyAlignment="1">
      <alignment horizontal="right"/>
    </xf>
    <xf numFmtId="10" fontId="1" fillId="0" borderId="9" xfId="0" applyNumberFormat="1" applyFont="1" applyBorder="1" applyAlignment="1">
      <alignment horizontal="right"/>
    </xf>
    <xf numFmtId="0" fontId="1" fillId="0" borderId="11" xfId="0" applyFont="1" applyBorder="1" applyAlignment="1">
      <alignment horizontal="right"/>
    </xf>
    <xf numFmtId="0" fontId="0" fillId="0" borderId="7" xfId="0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1" fillId="0" borderId="12" xfId="0" applyFont="1" applyBorder="1" applyAlignment="1">
      <alignment horizontal="left"/>
    </xf>
    <xf numFmtId="0" fontId="1" fillId="0" borderId="12" xfId="0" applyFont="1" applyBorder="1" applyAlignment="1">
      <alignment horizontal="left" vertical="center" wrapText="1"/>
    </xf>
    <xf numFmtId="0" fontId="0" fillId="0" borderId="6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8" fontId="1" fillId="3" borderId="13" xfId="0" applyNumberFormat="1" applyFont="1" applyFill="1" applyBorder="1" applyAlignment="1">
      <alignment horizontal="right" vertical="center"/>
    </xf>
    <xf numFmtId="0" fontId="1" fillId="3" borderId="13" xfId="0" applyFont="1" applyFill="1" applyBorder="1" applyAlignment="1">
      <alignment horizontal="right"/>
    </xf>
    <xf numFmtId="0" fontId="1" fillId="0" borderId="15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 wrapText="1"/>
    </xf>
    <xf numFmtId="8" fontId="0" fillId="3" borderId="7" xfId="0" applyNumberFormat="1" applyFill="1" applyBorder="1"/>
    <xf numFmtId="0" fontId="0" fillId="0" borderId="8" xfId="0" applyFill="1" applyBorder="1" applyAlignment="1">
      <alignment horizontal="left"/>
    </xf>
    <xf numFmtId="164" fontId="0" fillId="0" borderId="9" xfId="0" applyNumberFormat="1" applyBorder="1"/>
    <xf numFmtId="0" fontId="0" fillId="0" borderId="10" xfId="0" applyFill="1" applyBorder="1" applyAlignment="1">
      <alignment horizontal="left"/>
    </xf>
    <xf numFmtId="164" fontId="0" fillId="3" borderId="11" xfId="0" applyNumberFormat="1" applyFill="1" applyBorder="1"/>
    <xf numFmtId="0" fontId="3" fillId="0" borderId="0" xfId="0" applyFont="1" applyAlignment="1">
      <alignment vertical="center"/>
    </xf>
    <xf numFmtId="10" fontId="0" fillId="0" borderId="7" xfId="0" applyNumberFormat="1" applyBorder="1"/>
    <xf numFmtId="165" fontId="0" fillId="0" borderId="9" xfId="0" applyNumberFormat="1" applyBorder="1"/>
    <xf numFmtId="0" fontId="0" fillId="0" borderId="4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0" xfId="0" applyNumberFormat="1" applyBorder="1"/>
    <xf numFmtId="0" fontId="0" fillId="0" borderId="3" xfId="0" applyBorder="1"/>
    <xf numFmtId="0" fontId="0" fillId="2" borderId="4" xfId="0" applyFill="1" applyBorder="1" applyAlignment="1">
      <alignment horizontal="center" vertical="center"/>
    </xf>
    <xf numFmtId="0" fontId="0" fillId="2" borderId="22" xfId="0" applyFill="1" applyBorder="1"/>
    <xf numFmtId="165" fontId="0" fillId="2" borderId="22" xfId="0" applyNumberFormat="1" applyFill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 vertical="center"/>
    </xf>
    <xf numFmtId="0" fontId="0" fillId="4" borderId="11" xfId="0" applyFill="1" applyBorder="1"/>
    <xf numFmtId="0" fontId="3" fillId="0" borderId="0" xfId="0" applyFont="1" applyAlignment="1">
      <alignment horizontal="centerContinuous" vertical="center"/>
    </xf>
    <xf numFmtId="0" fontId="0" fillId="0" borderId="16" xfId="0" applyBorder="1" applyAlignment="1">
      <alignment horizontal="centerContinuous"/>
    </xf>
    <xf numFmtId="0" fontId="0" fillId="0" borderId="17" xfId="0" applyBorder="1" applyAlignment="1">
      <alignment horizontal="centerContinuous"/>
    </xf>
    <xf numFmtId="0" fontId="0" fillId="0" borderId="18" xfId="0" applyBorder="1" applyAlignment="1">
      <alignment horizontal="centerContinuous"/>
    </xf>
    <xf numFmtId="0" fontId="0" fillId="0" borderId="19" xfId="0" applyBorder="1" applyAlignment="1">
      <alignment horizontal="centerContinuous"/>
    </xf>
    <xf numFmtId="0" fontId="0" fillId="0" borderId="20" xfId="0" applyBorder="1" applyAlignment="1">
      <alignment horizontal="centerContinuous"/>
    </xf>
    <xf numFmtId="0" fontId="0" fillId="0" borderId="21" xfId="0" applyBorder="1" applyAlignment="1">
      <alignment horizontal="centerContinuous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  <numFmt numFmtId="0" formatCode="General"/>
    </dxf>
  </dxfs>
  <tableStyles count="0" defaultTableStyle="TableStyleMedium9" defaultPivotStyle="PivotStyleLight16"/>
  <colors>
    <mruColors>
      <color rgb="FFDDDDDD"/>
      <color rgb="FFEAEAEA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 b="1" i="0" cap="none" spc="0">
                <a:ln w="1905"/>
                <a:gradFill>
                  <a:gsLst>
                    <a:gs pos="0">
                      <a:schemeClr val="accent6">
                        <a:shade val="20000"/>
                        <a:satMod val="200000"/>
                      </a:schemeClr>
                    </a:gs>
                    <a:gs pos="78000">
                      <a:schemeClr val="accent6">
                        <a:tint val="90000"/>
                        <a:shade val="89000"/>
                        <a:satMod val="220000"/>
                      </a:schemeClr>
                    </a:gs>
                    <a:gs pos="100000">
                      <a:schemeClr val="accent6">
                        <a:tint val="12000"/>
                        <a:satMod val="255000"/>
                      </a:schemeClr>
                    </a:gs>
                  </a:gsLst>
                  <a:lin ang="5400000"/>
                </a:gra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 Unicode MS" pitchFamily="34" charset="-128"/>
                <a:ea typeface="Arial Unicode MS" pitchFamily="34" charset="-128"/>
                <a:cs typeface="Arial Unicode MS" pitchFamily="34" charset="-128"/>
              </a:rPr>
              <a:t>Intérêts</a:t>
            </a:r>
            <a:r>
              <a:rPr lang="fr-FR" sz="1400" b="1" i="0" cap="none" spc="0" baseline="0">
                <a:ln w="1905"/>
                <a:gradFill>
                  <a:gsLst>
                    <a:gs pos="0">
                      <a:schemeClr val="accent6">
                        <a:shade val="20000"/>
                        <a:satMod val="200000"/>
                      </a:schemeClr>
                    </a:gs>
                    <a:gs pos="78000">
                      <a:schemeClr val="accent6">
                        <a:tint val="90000"/>
                        <a:shade val="89000"/>
                        <a:satMod val="220000"/>
                      </a:schemeClr>
                    </a:gs>
                    <a:gs pos="100000">
                      <a:schemeClr val="accent6">
                        <a:tint val="12000"/>
                        <a:satMod val="255000"/>
                      </a:schemeClr>
                    </a:gs>
                  </a:gsLst>
                  <a:lin ang="5400000"/>
                </a:gra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 Unicode MS" pitchFamily="34" charset="-128"/>
                <a:ea typeface="Arial Unicode MS" pitchFamily="34" charset="-128"/>
                <a:cs typeface="Arial Unicode MS" pitchFamily="34" charset="-128"/>
              </a:rPr>
              <a:t> et amortissements</a:t>
            </a:r>
          </a:p>
        </c:rich>
      </c:tx>
      <c:layout>
        <c:manualLayout>
          <c:xMode val="edge"/>
          <c:yMode val="edge"/>
          <c:x val="0.25247465712582001"/>
          <c:y val="3.5437430786268008E-2"/>
        </c:manualLayout>
      </c:layout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Intérêts</c:v>
          </c:tx>
          <c:spPr>
            <a:ln w="22225">
              <a:solidFill>
                <a:schemeClr val="accent1"/>
              </a:solidFill>
            </a:ln>
          </c:spPr>
          <c:marker>
            <c:symbol val="none"/>
          </c:marker>
          <c:xVal>
            <c:numRef>
              <c:f>[0]!axeX</c:f>
              <c:numCache>
                <c:formatCode>General</c:formatCode>
                <c:ptCount val="1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</c:numCache>
            </c:numRef>
          </c:xVal>
          <c:yVal>
            <c:numRef>
              <c:f>[0]!axeY1</c:f>
              <c:numCache>
                <c:formatCode>#\ ##0.00\ "€"</c:formatCode>
                <c:ptCount val="100"/>
                <c:pt idx="0">
                  <c:v>416.66666666666669</c:v>
                </c:pt>
                <c:pt idx="1">
                  <c:v>413.29939724947616</c:v>
                </c:pt>
                <c:pt idx="2">
                  <c:v>409.91809754304739</c:v>
                </c:pt>
                <c:pt idx="3">
                  <c:v>406.52270908784186</c:v>
                </c:pt>
                <c:pt idx="4">
                  <c:v>403.11317318073975</c:v>
                </c:pt>
                <c:pt idx="5">
                  <c:v>399.68943087402454</c:v>
                </c:pt>
                <c:pt idx="6">
                  <c:v>396.25142297436469</c:v>
                </c:pt>
                <c:pt idx="7">
                  <c:v>392.79909004178967</c:v>
                </c:pt>
                <c:pt idx="8">
                  <c:v>389.33237238866224</c:v>
                </c:pt>
                <c:pt idx="9">
                  <c:v>385.85121007864672</c:v>
                </c:pt>
                <c:pt idx="10">
                  <c:v>382.35554292567286</c:v>
                </c:pt>
                <c:pt idx="11">
                  <c:v>378.84531049289495</c:v>
                </c:pt>
                <c:pt idx="12">
                  <c:v>375.32045209164704</c:v>
                </c:pt>
                <c:pt idx="13">
                  <c:v>371.78090678039399</c:v>
                </c:pt>
                <c:pt idx="14">
                  <c:v>368.22661336367742</c:v>
                </c:pt>
                <c:pt idx="15">
                  <c:v>364.65751039105788</c:v>
                </c:pt>
                <c:pt idx="16">
                  <c:v>361.07353615605234</c:v>
                </c:pt>
                <c:pt idx="17">
                  <c:v>357.47462869506768</c:v>
                </c:pt>
                <c:pt idx="18">
                  <c:v>353.86072578632883</c:v>
                </c:pt>
                <c:pt idx="19">
                  <c:v>350.23176494880363</c:v>
                </c:pt>
                <c:pt idx="20">
                  <c:v>346.58768344112207</c:v>
                </c:pt>
                <c:pt idx="21">
                  <c:v>342.92841826049187</c:v>
                </c:pt>
                <c:pt idx="22">
                  <c:v>339.25390614160904</c:v>
                </c:pt>
                <c:pt idx="23">
                  <c:v>335.5640835555642</c:v>
                </c:pt>
                <c:pt idx="24">
                  <c:v>331.85888670874414</c:v>
                </c:pt>
                <c:pt idx="25">
                  <c:v>328.13825154172901</c:v>
                </c:pt>
                <c:pt idx="26">
                  <c:v>324.40211372818464</c:v>
                </c:pt>
                <c:pt idx="27">
                  <c:v>320.65040867375046</c:v>
                </c:pt>
                <c:pt idx="28">
                  <c:v>316.88307151492285</c:v>
                </c:pt>
                <c:pt idx="29">
                  <c:v>313.10003711793348</c:v>
                </c:pt>
                <c:pt idx="30">
                  <c:v>309.30124007762333</c:v>
                </c:pt>
                <c:pt idx="31">
                  <c:v>305.48661471631186</c:v>
                </c:pt>
                <c:pt idx="32">
                  <c:v>301.65609508266152</c:v>
                </c:pt>
                <c:pt idx="33">
                  <c:v>297.80961495053765</c:v>
                </c:pt>
                <c:pt idx="34">
                  <c:v>293.9471078178633</c:v>
                </c:pt>
                <c:pt idx="35">
                  <c:v>290.06850690546958</c:v>
                </c:pt>
                <c:pt idx="36">
                  <c:v>286.17374515594082</c:v>
                </c:pt>
                <c:pt idx="37">
                  <c:v>282.26275523245567</c:v>
                </c:pt>
                <c:pt idx="38">
                  <c:v>278.33546951762264</c:v>
                </c:pt>
                <c:pt idx="39">
                  <c:v>274.39182011231122</c:v>
                </c:pt>
                <c:pt idx="40">
                  <c:v>270.43173883447758</c:v>
                </c:pt>
                <c:pt idx="41">
                  <c:v>266.45515721798631</c:v>
                </c:pt>
                <c:pt idx="42">
                  <c:v>262.46200651142641</c:v>
                </c:pt>
                <c:pt idx="43">
                  <c:v>258.45221767692237</c:v>
                </c:pt>
                <c:pt idx="44">
                  <c:v>254.42572138894138</c:v>
                </c:pt>
                <c:pt idx="45">
                  <c:v>250.38244803309368</c:v>
                </c:pt>
                <c:pt idx="46">
                  <c:v>246.32232770493002</c:v>
                </c:pt>
                <c:pt idx="47">
                  <c:v>242.24529020873231</c:v>
                </c:pt>
                <c:pt idx="48">
                  <c:v>238.15126505630045</c:v>
                </c:pt>
                <c:pt idx="49">
                  <c:v>234.04018146573347</c:v>
                </c:pt>
                <c:pt idx="50">
                  <c:v>229.91196836020583</c:v>
                </c:pt>
                <c:pt idx="51">
                  <c:v>225.7665543667384</c:v>
                </c:pt>
                <c:pt idx="52">
                  <c:v>221.6038678149649</c:v>
                </c:pt>
                <c:pt idx="53">
                  <c:v>217.42383673589237</c:v>
                </c:pt>
                <c:pt idx="54">
                  <c:v>213.22638886065704</c:v>
                </c:pt>
                <c:pt idx="55">
                  <c:v>209.01145161927482</c:v>
                </c:pt>
                <c:pt idx="56">
                  <c:v>204.77895213938692</c:v>
                </c:pt>
                <c:pt idx="57">
                  <c:v>200.52881724499949</c:v>
                </c:pt>
                <c:pt idx="58">
                  <c:v>196.26097345521873</c:v>
                </c:pt>
                <c:pt idx="59">
                  <c:v>191.9753469829806</c:v>
                </c:pt>
                <c:pt idx="60">
                  <c:v>187.67186373377473</c:v>
                </c:pt>
                <c:pt idx="61">
                  <c:v>183.35044930436391</c:v>
                </c:pt>
                <c:pt idx="62">
                  <c:v>179.01102898149719</c:v>
                </c:pt>
                <c:pt idx="63">
                  <c:v>174.6535277406185</c:v>
                </c:pt>
                <c:pt idx="64">
                  <c:v>170.2778702445695</c:v>
                </c:pt>
                <c:pt idx="65">
                  <c:v>165.88398084228697</c:v>
                </c:pt>
                <c:pt idx="66">
                  <c:v>161.47178356749498</c:v>
                </c:pt>
                <c:pt idx="67">
                  <c:v>157.04120213739125</c:v>
                </c:pt>
                <c:pt idx="68">
                  <c:v>152.59215995132882</c:v>
                </c:pt>
                <c:pt idx="69">
                  <c:v>148.12458008949116</c:v>
                </c:pt>
                <c:pt idx="70">
                  <c:v>143.63838531156244</c:v>
                </c:pt>
                <c:pt idx="71">
                  <c:v>139.13349805539238</c:v>
                </c:pt>
                <c:pt idx="72">
                  <c:v>134.60984043565495</c:v>
                </c:pt>
                <c:pt idx="73">
                  <c:v>130.06733424250194</c:v>
                </c:pt>
                <c:pt idx="74">
                  <c:v>125.50590094021076</c:v>
                </c:pt>
                <c:pt idx="75">
                  <c:v>120.92546166582677</c:v>
                </c:pt>
                <c:pt idx="76">
                  <c:v>116.32593722779947</c:v>
                </c:pt>
                <c:pt idx="77">
                  <c:v>111.70724810461371</c:v>
                </c:pt>
                <c:pt idx="78">
                  <c:v>107.06931444341471</c:v>
                </c:pt>
                <c:pt idx="79">
                  <c:v>102.41205605862737</c:v>
                </c:pt>
                <c:pt idx="80">
                  <c:v>97.735392430570073</c:v>
                </c:pt>
                <c:pt idx="81">
                  <c:v>93.039242704062559</c:v>
                </c:pt>
                <c:pt idx="82">
                  <c:v>88.32352568702791</c:v>
                </c:pt>
                <c:pt idx="83">
                  <c:v>83.588159849088953</c:v>
                </c:pt>
                <c:pt idx="84">
                  <c:v>78.833063320158587</c:v>
                </c:pt>
                <c:pt idx="85">
                  <c:v>74.058153889024339</c:v>
                </c:pt>
                <c:pt idx="86">
                  <c:v>69.26334900192704</c:v>
                </c:pt>
                <c:pt idx="87">
                  <c:v>64.448565761133494</c:v>
                </c:pt>
                <c:pt idx="88">
                  <c:v>59.613720923503315</c:v>
                </c:pt>
                <c:pt idx="89">
                  <c:v>54.758730899049674</c:v>
                </c:pt>
                <c:pt idx="90">
                  <c:v>49.88351174949414</c:v>
                </c:pt>
                <c:pt idx="91">
                  <c:v>44.987979186815465</c:v>
                </c:pt>
                <c:pt idx="92">
                  <c:v>40.072048571792287</c:v>
                </c:pt>
                <c:pt idx="93">
                  <c:v>35.135634912539864</c:v>
                </c:pt>
                <c:pt idx="94">
                  <c:v>30.178652863040536</c:v>
                </c:pt>
                <c:pt idx="95">
                  <c:v>25.201016721668296</c:v>
                </c:pt>
                <c:pt idx="96">
                  <c:v>20.20264042970701</c:v>
                </c:pt>
                <c:pt idx="97">
                  <c:v>15.183437569862551</c:v>
                </c:pt>
                <c:pt idx="98">
                  <c:v>10.143321364768743</c:v>
                </c:pt>
                <c:pt idx="99">
                  <c:v>5.0822046754870414</c:v>
                </c:pt>
              </c:numCache>
            </c:numRef>
          </c:yVal>
          <c:smooth val="0"/>
          <c:extLst/>
        </c:ser>
        <c:ser>
          <c:idx val="1"/>
          <c:order val="1"/>
          <c:tx>
            <c:v>Amortissements</c:v>
          </c:tx>
          <c:spPr>
            <a:ln w="22225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[0]!axeX</c:f>
              <c:numCache>
                <c:formatCode>General</c:formatCode>
                <c:ptCount val="1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</c:numCache>
            </c:numRef>
          </c:xVal>
          <c:yVal>
            <c:numRef>
              <c:f>[0]!axeY2</c:f>
              <c:numCache>
                <c:formatCode>#\ ##0.00\ "€"</c:formatCode>
                <c:ptCount val="100"/>
                <c:pt idx="0">
                  <c:v>808.14466012571063</c:v>
                </c:pt>
                <c:pt idx="1">
                  <c:v>811.51192954290116</c:v>
                </c:pt>
                <c:pt idx="2">
                  <c:v>814.89322924932992</c:v>
                </c:pt>
                <c:pt idx="3">
                  <c:v>818.28861770453545</c:v>
                </c:pt>
                <c:pt idx="4">
                  <c:v>821.69815361163774</c:v>
                </c:pt>
                <c:pt idx="5">
                  <c:v>825.12189591835283</c:v>
                </c:pt>
                <c:pt idx="6">
                  <c:v>828.55990381801257</c:v>
                </c:pt>
                <c:pt idx="7">
                  <c:v>832.01223675058748</c:v>
                </c:pt>
                <c:pt idx="8">
                  <c:v>835.47895440371519</c:v>
                </c:pt>
                <c:pt idx="9">
                  <c:v>838.9601167137306</c:v>
                </c:pt>
                <c:pt idx="10">
                  <c:v>842.45578386670445</c:v>
                </c:pt>
                <c:pt idx="11">
                  <c:v>845.96601629948248</c:v>
                </c:pt>
                <c:pt idx="12">
                  <c:v>849.49087470073016</c:v>
                </c:pt>
                <c:pt idx="13">
                  <c:v>853.03042001198321</c:v>
                </c:pt>
                <c:pt idx="14">
                  <c:v>856.58471342869984</c:v>
                </c:pt>
                <c:pt idx="15">
                  <c:v>860.15381640131955</c:v>
                </c:pt>
                <c:pt idx="16">
                  <c:v>863.73779063632492</c:v>
                </c:pt>
                <c:pt idx="17">
                  <c:v>867.33669809730975</c:v>
                </c:pt>
                <c:pt idx="18">
                  <c:v>870.95060100604837</c:v>
                </c:pt>
                <c:pt idx="19">
                  <c:v>874.57956184357363</c:v>
                </c:pt>
                <c:pt idx="20">
                  <c:v>878.22364335125519</c:v>
                </c:pt>
                <c:pt idx="21">
                  <c:v>881.88290853188539</c:v>
                </c:pt>
                <c:pt idx="22">
                  <c:v>885.55742065076822</c:v>
                </c:pt>
                <c:pt idx="23">
                  <c:v>889.24724323681301</c:v>
                </c:pt>
                <c:pt idx="24">
                  <c:v>892.95244008363318</c:v>
                </c:pt>
                <c:pt idx="25">
                  <c:v>896.67307525064837</c:v>
                </c:pt>
                <c:pt idx="26">
                  <c:v>900.40921306419273</c:v>
                </c:pt>
                <c:pt idx="27">
                  <c:v>904.16091811862691</c:v>
                </c:pt>
                <c:pt idx="28">
                  <c:v>907.92825527745458</c:v>
                </c:pt>
                <c:pt idx="29">
                  <c:v>911.71128967444395</c:v>
                </c:pt>
                <c:pt idx="30">
                  <c:v>915.51008671475404</c:v>
                </c:pt>
                <c:pt idx="31">
                  <c:v>919.32471207606534</c:v>
                </c:pt>
                <c:pt idx="32">
                  <c:v>923.15523170971574</c:v>
                </c:pt>
                <c:pt idx="33">
                  <c:v>927.00171184183966</c:v>
                </c:pt>
                <c:pt idx="34">
                  <c:v>930.86421897451396</c:v>
                </c:pt>
                <c:pt idx="35">
                  <c:v>934.74281988690768</c:v>
                </c:pt>
                <c:pt idx="36">
                  <c:v>938.63758163643638</c:v>
                </c:pt>
                <c:pt idx="37">
                  <c:v>942.54857155992158</c:v>
                </c:pt>
                <c:pt idx="38">
                  <c:v>946.4758572747545</c:v>
                </c:pt>
                <c:pt idx="39">
                  <c:v>950.41950668006609</c:v>
                </c:pt>
                <c:pt idx="40">
                  <c:v>954.37958795789973</c:v>
                </c:pt>
                <c:pt idx="41">
                  <c:v>958.35616957439095</c:v>
                </c:pt>
                <c:pt idx="42">
                  <c:v>962.34932028095091</c:v>
                </c:pt>
                <c:pt idx="43">
                  <c:v>966.35910911545488</c:v>
                </c:pt>
                <c:pt idx="44">
                  <c:v>970.38560540343599</c:v>
                </c:pt>
                <c:pt idx="45">
                  <c:v>974.42887875928352</c:v>
                </c:pt>
                <c:pt idx="46">
                  <c:v>978.48899908744727</c:v>
                </c:pt>
                <c:pt idx="47">
                  <c:v>982.56603658364486</c:v>
                </c:pt>
                <c:pt idx="48">
                  <c:v>986.66006173607684</c:v>
                </c:pt>
                <c:pt idx="49">
                  <c:v>990.77114532664393</c:v>
                </c:pt>
                <c:pt idx="50">
                  <c:v>994.89935843217154</c:v>
                </c:pt>
                <c:pt idx="51">
                  <c:v>999.04477242563894</c:v>
                </c:pt>
                <c:pt idx="52">
                  <c:v>1003.2074589774124</c:v>
                </c:pt>
                <c:pt idx="53">
                  <c:v>1007.3874900564849</c:v>
                </c:pt>
                <c:pt idx="54">
                  <c:v>1011.5849379317203</c:v>
                </c:pt>
                <c:pt idx="55">
                  <c:v>1015.7998751731025</c:v>
                </c:pt>
                <c:pt idx="56">
                  <c:v>1020.0323746529904</c:v>
                </c:pt>
                <c:pt idx="57">
                  <c:v>1024.2825095473779</c:v>
                </c:pt>
                <c:pt idx="58">
                  <c:v>1028.5503533371586</c:v>
                </c:pt>
                <c:pt idx="59">
                  <c:v>1032.8359798093968</c:v>
                </c:pt>
                <c:pt idx="60">
                  <c:v>1037.1394630586026</c:v>
                </c:pt>
                <c:pt idx="61">
                  <c:v>1041.4608774880135</c:v>
                </c:pt>
                <c:pt idx="62">
                  <c:v>1045.8002978108802</c:v>
                </c:pt>
                <c:pt idx="63">
                  <c:v>1050.1577990517587</c:v>
                </c:pt>
                <c:pt idx="64">
                  <c:v>1054.5334565478076</c:v>
                </c:pt>
                <c:pt idx="65">
                  <c:v>1058.9273459500903</c:v>
                </c:pt>
                <c:pt idx="66">
                  <c:v>1063.3395432248824</c:v>
                </c:pt>
                <c:pt idx="67">
                  <c:v>1067.7701246549859</c:v>
                </c:pt>
                <c:pt idx="68">
                  <c:v>1072.2191668410485</c:v>
                </c:pt>
                <c:pt idx="69">
                  <c:v>1076.686746702886</c:v>
                </c:pt>
                <c:pt idx="70">
                  <c:v>1081.1729414808149</c:v>
                </c:pt>
                <c:pt idx="71">
                  <c:v>1085.677828736985</c:v>
                </c:pt>
                <c:pt idx="72">
                  <c:v>1090.2014863567224</c:v>
                </c:pt>
                <c:pt idx="73">
                  <c:v>1094.7439925498754</c:v>
                </c:pt>
                <c:pt idx="74">
                  <c:v>1099.3054258521665</c:v>
                </c:pt>
                <c:pt idx="75">
                  <c:v>1103.8858651265507</c:v>
                </c:pt>
                <c:pt idx="76">
                  <c:v>1108.4853895645781</c:v>
                </c:pt>
                <c:pt idx="77">
                  <c:v>1113.1040786877636</c:v>
                </c:pt>
                <c:pt idx="78">
                  <c:v>1117.7420123489626</c:v>
                </c:pt>
                <c:pt idx="79">
                  <c:v>1122.39927073375</c:v>
                </c:pt>
                <c:pt idx="80">
                  <c:v>1127.0759343618072</c:v>
                </c:pt>
                <c:pt idx="81">
                  <c:v>1131.7720840883148</c:v>
                </c:pt>
                <c:pt idx="82">
                  <c:v>1136.4878011053493</c:v>
                </c:pt>
                <c:pt idx="83">
                  <c:v>1141.2231669432883</c:v>
                </c:pt>
                <c:pt idx="84">
                  <c:v>1145.9782634722187</c:v>
                </c:pt>
                <c:pt idx="85">
                  <c:v>1150.7531729033531</c:v>
                </c:pt>
                <c:pt idx="86">
                  <c:v>1155.5479777904504</c:v>
                </c:pt>
                <c:pt idx="87">
                  <c:v>1160.3627610312437</c:v>
                </c:pt>
                <c:pt idx="88">
                  <c:v>1165.197605868874</c:v>
                </c:pt>
                <c:pt idx="89">
                  <c:v>1170.0525958933279</c:v>
                </c:pt>
                <c:pt idx="90">
                  <c:v>1174.9278150428831</c:v>
                </c:pt>
                <c:pt idx="91">
                  <c:v>1179.8233476055618</c:v>
                </c:pt>
                <c:pt idx="92">
                  <c:v>1184.739278220585</c:v>
                </c:pt>
                <c:pt idx="93">
                  <c:v>1189.6756918798376</c:v>
                </c:pt>
                <c:pt idx="94">
                  <c:v>1194.6326739293368</c:v>
                </c:pt>
                <c:pt idx="95">
                  <c:v>1199.6103100707089</c:v>
                </c:pt>
                <c:pt idx="96">
                  <c:v>1204.6086863626704</c:v>
                </c:pt>
                <c:pt idx="97">
                  <c:v>1209.6278892225146</c:v>
                </c:pt>
                <c:pt idx="98">
                  <c:v>1214.6680054276085</c:v>
                </c:pt>
                <c:pt idx="99">
                  <c:v>1219.7291221168903</c:v>
                </c:pt>
              </c:numCache>
            </c:numRef>
          </c:yVal>
          <c:smooth val="0"/>
          <c:extLst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2331576"/>
        <c:axId val="195699280"/>
      </c:scatterChart>
      <c:valAx>
        <c:axId val="4623315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noFill/>
          <a:ln w="9525">
            <a:solidFill>
              <a:schemeClr val="tx1"/>
            </a:solidFill>
          </a:ln>
        </c:spPr>
        <c:crossAx val="195699280"/>
        <c:crosses val="autoZero"/>
        <c:crossBetween val="midCat"/>
        <c:majorUnit val="20"/>
        <c:minorUnit val="20"/>
      </c:valAx>
      <c:valAx>
        <c:axId val="195699280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spPr>
          <a:noFill/>
          <a:ln w="9525" cmpd="sng">
            <a:solidFill>
              <a:schemeClr val="tx1"/>
            </a:solidFill>
          </a:ln>
        </c:spPr>
        <c:crossAx val="462331576"/>
        <c:crosses val="autoZero"/>
        <c:crossBetween val="midCat"/>
      </c:valAx>
      <c:spPr>
        <a:noFill/>
        <a:ln w="15875" cmpd="sng"/>
      </c:spPr>
    </c:plotArea>
    <c:legend>
      <c:legendPos val="r"/>
      <c:legendEntry>
        <c:idx val="0"/>
        <c:txPr>
          <a:bodyPr/>
          <a:lstStyle/>
          <a:p>
            <a:pPr>
              <a:defRPr>
                <a:latin typeface="Century" pitchFamily="18" charset="0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>
                <a:latin typeface="Century" pitchFamily="18" charset="0"/>
              </a:defRPr>
            </a:pPr>
            <a:endParaRPr lang="fr-FR"/>
          </a:p>
        </c:txPr>
      </c:legendEntry>
      <c:layout/>
      <c:overlay val="0"/>
    </c:legend>
    <c:plotVisOnly val="1"/>
    <c:dispBlanksAs val="gap"/>
    <c:showDLblsOverMax val="0"/>
  </c:chart>
  <c:spPr>
    <a:solidFill>
      <a:srgbClr val="DDDDDD"/>
    </a:solidFill>
    <a:effectLst>
      <a:glow rad="63500">
        <a:schemeClr val="accent5">
          <a:lumMod val="40000"/>
          <a:lumOff val="60000"/>
          <a:alpha val="40000"/>
        </a:schemeClr>
      </a:glow>
    </a:effectLst>
    <a:scene3d>
      <a:camera prst="orthographicFront"/>
      <a:lightRig rig="threePt" dir="t"/>
    </a:scene3d>
    <a:sp3d>
      <a:bevelT/>
    </a:sp3d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9524</xdr:colOff>
      <xdr:row>7</xdr:row>
      <xdr:rowOff>9524</xdr:rowOff>
    </xdr:from>
    <xdr:to>
      <xdr:col>12</xdr:col>
      <xdr:colOff>761999</xdr:colOff>
      <xdr:row>22</xdr:row>
      <xdr:rowOff>19049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28"/>
  <sheetViews>
    <sheetView workbookViewId="0">
      <selection activeCell="B35" sqref="B35"/>
    </sheetView>
  </sheetViews>
  <sheetFormatPr baseColWidth="10" defaultRowHeight="15" x14ac:dyDescent="0.25"/>
  <cols>
    <col min="2" max="2" width="41.42578125" customWidth="1"/>
    <col min="3" max="3" width="30.5703125" customWidth="1"/>
    <col min="4" max="4" width="13.7109375" customWidth="1"/>
  </cols>
  <sheetData>
    <row r="2" spans="2:4" x14ac:dyDescent="0.25">
      <c r="B2" s="58" t="s">
        <v>5</v>
      </c>
      <c r="C2" s="58"/>
    </row>
    <row r="3" spans="2:4" x14ac:dyDescent="0.25">
      <c r="B3" s="7"/>
      <c r="C3" s="7"/>
    </row>
    <row r="4" spans="2:4" ht="15.75" thickBot="1" x14ac:dyDescent="0.3"/>
    <row r="5" spans="2:4" x14ac:dyDescent="0.25">
      <c r="B5" s="19" t="s">
        <v>0</v>
      </c>
      <c r="C5" s="12">
        <v>45000</v>
      </c>
      <c r="D5" s="1"/>
    </row>
    <row r="6" spans="2:4" x14ac:dyDescent="0.25">
      <c r="B6" s="20" t="s">
        <v>1</v>
      </c>
      <c r="C6" s="13">
        <v>4.2500000000000003E-2</v>
      </c>
      <c r="D6" s="1"/>
    </row>
    <row r="7" spans="2:4" ht="15.75" thickBot="1" x14ac:dyDescent="0.3">
      <c r="B7" s="21" t="s">
        <v>2</v>
      </c>
      <c r="C7" s="14">
        <v>-800</v>
      </c>
      <c r="D7" s="1"/>
    </row>
    <row r="8" spans="2:4" ht="15.75" thickBot="1" x14ac:dyDescent="0.3">
      <c r="B8" s="22"/>
      <c r="C8" s="2"/>
      <c r="D8" s="3"/>
    </row>
    <row r="9" spans="2:4" ht="15.75" thickBot="1" x14ac:dyDescent="0.3">
      <c r="B9" s="23" t="s">
        <v>3</v>
      </c>
      <c r="C9" s="30">
        <f>NPER(C6/12,C7,C5)</f>
        <v>62.840655551060486</v>
      </c>
      <c r="D9" s="4"/>
    </row>
    <row r="10" spans="2:4" ht="15.75" thickBot="1" x14ac:dyDescent="0.3">
      <c r="B10" s="22"/>
      <c r="C10" s="2"/>
      <c r="D10" s="5"/>
    </row>
    <row r="11" spans="2:4" ht="26.25" thickBot="1" x14ac:dyDescent="0.3">
      <c r="B11" s="24" t="s">
        <v>4</v>
      </c>
      <c r="C11" s="29">
        <f>-PMT(C6/12,INT(C9),C5)</f>
        <v>809.6873369411652</v>
      </c>
      <c r="D11" s="6"/>
    </row>
    <row r="14" spans="2:4" ht="15.75" x14ac:dyDescent="0.25">
      <c r="B14" s="59" t="s">
        <v>6</v>
      </c>
      <c r="C14" s="59"/>
    </row>
    <row r="16" spans="2:4" ht="15.75" thickBot="1" x14ac:dyDescent="0.3"/>
    <row r="17" spans="2:8" x14ac:dyDescent="0.25">
      <c r="B17" s="25" t="s">
        <v>9</v>
      </c>
      <c r="C17" s="15">
        <v>150000</v>
      </c>
    </row>
    <row r="18" spans="2:8" ht="15.75" thickBot="1" x14ac:dyDescent="0.3">
      <c r="B18" s="26" t="s">
        <v>10</v>
      </c>
      <c r="C18" s="16">
        <v>0.05</v>
      </c>
    </row>
    <row r="19" spans="2:8" ht="15.75" thickBot="1" x14ac:dyDescent="0.3">
      <c r="B19" s="27"/>
      <c r="C19" s="11"/>
    </row>
    <row r="20" spans="2:8" x14ac:dyDescent="0.25">
      <c r="B20" s="19" t="s">
        <v>7</v>
      </c>
      <c r="C20" s="17">
        <v>0</v>
      </c>
      <c r="D20" s="17">
        <v>1</v>
      </c>
      <c r="E20" s="17">
        <v>2</v>
      </c>
      <c r="F20" s="17">
        <v>3</v>
      </c>
      <c r="G20" s="17">
        <v>4</v>
      </c>
      <c r="H20" s="18">
        <v>5</v>
      </c>
    </row>
    <row r="21" spans="2:8" ht="15.75" thickBot="1" x14ac:dyDescent="0.3">
      <c r="B21" s="21" t="s">
        <v>8</v>
      </c>
      <c r="C21" s="31">
        <v>-150000</v>
      </c>
      <c r="D21" s="31">
        <v>16000</v>
      </c>
      <c r="E21" s="31">
        <v>23000</v>
      </c>
      <c r="F21" s="31">
        <v>35000</v>
      </c>
      <c r="G21" s="31">
        <v>49000</v>
      </c>
      <c r="H21" s="32">
        <v>70000</v>
      </c>
    </row>
    <row r="22" spans="2:8" ht="15.75" thickBot="1" x14ac:dyDescent="0.3">
      <c r="B22" s="28"/>
    </row>
    <row r="23" spans="2:8" x14ac:dyDescent="0.25">
      <c r="B23" s="25" t="s">
        <v>11</v>
      </c>
      <c r="C23" s="33">
        <f>NPV(C18,D21:H21)-C17</f>
        <v>11493.342108826357</v>
      </c>
    </row>
    <row r="24" spans="2:8" x14ac:dyDescent="0.25">
      <c r="B24" s="34" t="s">
        <v>12</v>
      </c>
      <c r="C24" s="35">
        <v>7.1798555750000007E-2</v>
      </c>
    </row>
    <row r="25" spans="2:8" ht="15.75" thickBot="1" x14ac:dyDescent="0.3">
      <c r="B25" s="36" t="s">
        <v>13</v>
      </c>
      <c r="C25" s="37">
        <f>IRR(C21:H21)</f>
        <v>7.1798555749983395E-2</v>
      </c>
    </row>
    <row r="28" spans="2:8" ht="15.75" x14ac:dyDescent="0.25">
      <c r="B28" s="38"/>
      <c r="C28" s="38"/>
      <c r="D28" s="38"/>
      <c r="E28" s="38"/>
      <c r="F28" s="38"/>
    </row>
  </sheetData>
  <mergeCells count="2">
    <mergeCell ref="B2:C2"/>
    <mergeCell ref="B14:C14"/>
  </mergeCells>
  <pageMargins left="0.7" right="0.7" top="0.75" bottom="0.75" header="0.3" footer="0.3"/>
  <pageSetup paperSize="9" orientation="portrait" r:id="rId1"/>
  <ignoredErrors>
    <ignoredError sqref="C23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69"/>
  <sheetViews>
    <sheetView tabSelected="1" workbookViewId="0">
      <selection activeCell="D6" sqref="D6"/>
    </sheetView>
  </sheetViews>
  <sheetFormatPr baseColWidth="10" defaultRowHeight="15" x14ac:dyDescent="0.25"/>
  <cols>
    <col min="2" max="2" width="25" customWidth="1"/>
    <col min="3" max="3" width="13.140625" customWidth="1"/>
    <col min="4" max="4" width="13.7109375" customWidth="1"/>
    <col min="5" max="5" width="19.42578125" customWidth="1"/>
  </cols>
  <sheetData>
    <row r="1" spans="1:10" ht="15.75" x14ac:dyDescent="0.25">
      <c r="B1" s="51" t="s">
        <v>14</v>
      </c>
      <c r="C1" s="51"/>
      <c r="D1" s="51"/>
      <c r="E1" s="51"/>
      <c r="F1" s="51"/>
      <c r="G1" s="51"/>
      <c r="H1" s="51"/>
      <c r="I1" s="51"/>
      <c r="J1" s="51"/>
    </row>
    <row r="2" spans="1:10" ht="15.75" thickBot="1" x14ac:dyDescent="0.3"/>
    <row r="3" spans="1:10" x14ac:dyDescent="0.25">
      <c r="B3" s="52" t="s">
        <v>15</v>
      </c>
      <c r="C3" s="53"/>
      <c r="D3" s="39">
        <v>0.05</v>
      </c>
    </row>
    <row r="4" spans="1:10" x14ac:dyDescent="0.25">
      <c r="B4" s="54" t="s">
        <v>16</v>
      </c>
      <c r="C4" s="55"/>
      <c r="D4" s="40">
        <v>100000</v>
      </c>
    </row>
    <row r="5" spans="1:10" ht="15.75" thickBot="1" x14ac:dyDescent="0.3">
      <c r="B5" s="56" t="s">
        <v>23</v>
      </c>
      <c r="C5" s="57"/>
      <c r="D5" s="50">
        <v>100</v>
      </c>
    </row>
    <row r="6" spans="1:10" ht="15.75" thickBot="1" x14ac:dyDescent="0.3"/>
    <row r="7" spans="1:10" ht="15.75" thickBot="1" x14ac:dyDescent="0.3">
      <c r="A7" s="41" t="s">
        <v>17</v>
      </c>
      <c r="B7" s="8" t="s">
        <v>18</v>
      </c>
      <c r="C7" s="8" t="s">
        <v>19</v>
      </c>
      <c r="D7" s="8" t="s">
        <v>20</v>
      </c>
      <c r="E7" s="8" t="s">
        <v>21</v>
      </c>
    </row>
    <row r="8" spans="1:10" x14ac:dyDescent="0.25">
      <c r="A8" s="9">
        <v>1</v>
      </c>
      <c r="B8" s="44">
        <f>Montant</f>
        <v>100000</v>
      </c>
      <c r="C8" s="42">
        <f>-IPMT(Tx_annuel/12,Periode,Duree,Montant)</f>
        <v>416.66666666666669</v>
      </c>
      <c r="D8" s="42">
        <f t="shared" ref="D8" si="0">Interets+Amortissements</f>
        <v>1224.8113267923773</v>
      </c>
      <c r="E8" s="43">
        <f t="shared" ref="E8" si="1">-PPMT(Tx_annuel/12,Periode,Duree,Montant)</f>
        <v>808.14466012571063</v>
      </c>
    </row>
    <row r="9" spans="1:10" x14ac:dyDescent="0.25">
      <c r="A9" s="9">
        <f t="shared" ref="A9:A72" si="2">IF(ISNUMBER(A8),IF((1+A8)&gt;Duree,NA(),A8+1),NA())</f>
        <v>2</v>
      </c>
      <c r="B9" s="44">
        <f t="shared" ref="B9:B72" si="3">IF(ISNA(A9),NA(),B8-E8)</f>
        <v>99191.855339874295</v>
      </c>
      <c r="C9" s="42">
        <f t="shared" ref="C9:C72" si="4">IF(ISNA(A9),NA(),-IPMT(Tx_annuel/12,Periode,Duree,Montant))</f>
        <v>413.29939724947616</v>
      </c>
      <c r="D9" s="42">
        <f t="shared" ref="D9:D72" si="5">IF(ISNA(A9),NA(),Interets+Amortissements)</f>
        <v>1224.8113267923773</v>
      </c>
      <c r="E9" s="43">
        <f t="shared" ref="E9:E72" si="6">IF(ISNA(A9),NA(),-PPMT(Tx_annuel/12,Periode,Duree,Montant))</f>
        <v>811.51192954290116</v>
      </c>
    </row>
    <row r="10" spans="1:10" x14ac:dyDescent="0.25">
      <c r="A10" s="9">
        <f t="shared" si="2"/>
        <v>3</v>
      </c>
      <c r="B10" s="44">
        <f t="shared" si="3"/>
        <v>98380.343410331392</v>
      </c>
      <c r="C10" s="42">
        <f t="shared" si="4"/>
        <v>409.91809754304739</v>
      </c>
      <c r="D10" s="42">
        <f t="shared" si="5"/>
        <v>1224.8113267923773</v>
      </c>
      <c r="E10" s="43">
        <f t="shared" si="6"/>
        <v>814.89322924932992</v>
      </c>
    </row>
    <row r="11" spans="1:10" x14ac:dyDescent="0.25">
      <c r="A11" s="9">
        <f t="shared" si="2"/>
        <v>4</v>
      </c>
      <c r="B11" s="44">
        <f t="shared" si="3"/>
        <v>97565.450181082066</v>
      </c>
      <c r="C11" s="42">
        <f t="shared" si="4"/>
        <v>406.52270908784186</v>
      </c>
      <c r="D11" s="42">
        <f t="shared" si="5"/>
        <v>1224.8113267923773</v>
      </c>
      <c r="E11" s="43">
        <f t="shared" si="6"/>
        <v>818.28861770453545</v>
      </c>
    </row>
    <row r="12" spans="1:10" x14ac:dyDescent="0.25">
      <c r="A12" s="9">
        <f t="shared" si="2"/>
        <v>5</v>
      </c>
      <c r="B12" s="44">
        <f t="shared" si="3"/>
        <v>96747.161563377536</v>
      </c>
      <c r="C12" s="42">
        <f t="shared" si="4"/>
        <v>403.11317318073975</v>
      </c>
      <c r="D12" s="42">
        <f t="shared" si="5"/>
        <v>1224.8113267923775</v>
      </c>
      <c r="E12" s="43">
        <f t="shared" si="6"/>
        <v>821.69815361163774</v>
      </c>
    </row>
    <row r="13" spans="1:10" x14ac:dyDescent="0.25">
      <c r="A13" s="9">
        <f t="shared" si="2"/>
        <v>6</v>
      </c>
      <c r="B13" s="44">
        <f t="shared" si="3"/>
        <v>95925.4634097659</v>
      </c>
      <c r="C13" s="42">
        <f t="shared" si="4"/>
        <v>399.68943087402454</v>
      </c>
      <c r="D13" s="42">
        <f t="shared" si="5"/>
        <v>1224.8113267923773</v>
      </c>
      <c r="E13" s="43">
        <f t="shared" si="6"/>
        <v>825.12189591835283</v>
      </c>
    </row>
    <row r="14" spans="1:10" x14ac:dyDescent="0.25">
      <c r="A14" s="9">
        <f t="shared" si="2"/>
        <v>7</v>
      </c>
      <c r="B14" s="44">
        <f t="shared" si="3"/>
        <v>95100.341513847554</v>
      </c>
      <c r="C14" s="42">
        <f t="shared" si="4"/>
        <v>396.25142297436469</v>
      </c>
      <c r="D14" s="42">
        <f t="shared" si="5"/>
        <v>1224.8113267923773</v>
      </c>
      <c r="E14" s="43">
        <f t="shared" si="6"/>
        <v>828.55990381801257</v>
      </c>
    </row>
    <row r="15" spans="1:10" x14ac:dyDescent="0.25">
      <c r="A15" s="9">
        <f t="shared" si="2"/>
        <v>8</v>
      </c>
      <c r="B15" s="44">
        <f t="shared" si="3"/>
        <v>94271.781610029546</v>
      </c>
      <c r="C15" s="42">
        <f t="shared" si="4"/>
        <v>392.79909004178967</v>
      </c>
      <c r="D15" s="42">
        <f t="shared" si="5"/>
        <v>1224.8113267923773</v>
      </c>
      <c r="E15" s="43">
        <f t="shared" si="6"/>
        <v>832.01223675058748</v>
      </c>
    </row>
    <row r="16" spans="1:10" x14ac:dyDescent="0.25">
      <c r="A16" s="9">
        <f t="shared" si="2"/>
        <v>9</v>
      </c>
      <c r="B16" s="44">
        <f t="shared" si="3"/>
        <v>93439.769373278963</v>
      </c>
      <c r="C16" s="42">
        <f t="shared" si="4"/>
        <v>389.33237238866224</v>
      </c>
      <c r="D16" s="42">
        <f t="shared" si="5"/>
        <v>1224.8113267923775</v>
      </c>
      <c r="E16" s="43">
        <f t="shared" si="6"/>
        <v>835.47895440371519</v>
      </c>
    </row>
    <row r="17" spans="1:5" x14ac:dyDescent="0.25">
      <c r="A17" s="9">
        <f t="shared" si="2"/>
        <v>10</v>
      </c>
      <c r="B17" s="44">
        <f t="shared" si="3"/>
        <v>92604.290418875244</v>
      </c>
      <c r="C17" s="42">
        <f t="shared" si="4"/>
        <v>385.85121007864672</v>
      </c>
      <c r="D17" s="42">
        <f t="shared" si="5"/>
        <v>1224.8113267923773</v>
      </c>
      <c r="E17" s="43">
        <f t="shared" si="6"/>
        <v>838.9601167137306</v>
      </c>
    </row>
    <row r="18" spans="1:5" x14ac:dyDescent="0.25">
      <c r="A18" s="9">
        <f t="shared" si="2"/>
        <v>11</v>
      </c>
      <c r="B18" s="44">
        <f t="shared" si="3"/>
        <v>91765.330302161514</v>
      </c>
      <c r="C18" s="42">
        <f t="shared" si="4"/>
        <v>382.35554292567286</v>
      </c>
      <c r="D18" s="42">
        <f t="shared" si="5"/>
        <v>1224.8113267923773</v>
      </c>
      <c r="E18" s="43">
        <f t="shared" si="6"/>
        <v>842.45578386670445</v>
      </c>
    </row>
    <row r="19" spans="1:5" x14ac:dyDescent="0.25">
      <c r="A19" s="9">
        <f t="shared" si="2"/>
        <v>12</v>
      </c>
      <c r="B19" s="44">
        <f t="shared" si="3"/>
        <v>90922.874518294804</v>
      </c>
      <c r="C19" s="42">
        <f t="shared" si="4"/>
        <v>378.84531049289495</v>
      </c>
      <c r="D19" s="42">
        <f t="shared" si="5"/>
        <v>1224.8113267923775</v>
      </c>
      <c r="E19" s="43">
        <f t="shared" si="6"/>
        <v>845.96601629948248</v>
      </c>
    </row>
    <row r="20" spans="1:5" x14ac:dyDescent="0.25">
      <c r="A20" s="9">
        <f t="shared" si="2"/>
        <v>13</v>
      </c>
      <c r="B20" s="44">
        <f t="shared" si="3"/>
        <v>90076.90850199532</v>
      </c>
      <c r="C20" s="42">
        <f t="shared" si="4"/>
        <v>375.32045209164704</v>
      </c>
      <c r="D20" s="42">
        <f t="shared" si="5"/>
        <v>1224.8113267923773</v>
      </c>
      <c r="E20" s="43">
        <f t="shared" si="6"/>
        <v>849.49087470073016</v>
      </c>
    </row>
    <row r="21" spans="1:5" x14ac:dyDescent="0.25">
      <c r="A21" s="9">
        <f t="shared" si="2"/>
        <v>14</v>
      </c>
      <c r="B21" s="44">
        <f t="shared" si="3"/>
        <v>89227.417627294592</v>
      </c>
      <c r="C21" s="42">
        <f t="shared" si="4"/>
        <v>371.78090678039399</v>
      </c>
      <c r="D21" s="42">
        <f t="shared" si="5"/>
        <v>1224.8113267923773</v>
      </c>
      <c r="E21" s="43">
        <f t="shared" si="6"/>
        <v>853.03042001198321</v>
      </c>
    </row>
    <row r="22" spans="1:5" x14ac:dyDescent="0.25">
      <c r="A22" s="9">
        <f t="shared" si="2"/>
        <v>15</v>
      </c>
      <c r="B22" s="44">
        <f t="shared" si="3"/>
        <v>88374.387207282605</v>
      </c>
      <c r="C22" s="42">
        <f t="shared" si="4"/>
        <v>368.22661336367742</v>
      </c>
      <c r="D22" s="42">
        <f t="shared" si="5"/>
        <v>1224.8113267923773</v>
      </c>
      <c r="E22" s="43">
        <f t="shared" si="6"/>
        <v>856.58471342869984</v>
      </c>
    </row>
    <row r="23" spans="1:5" x14ac:dyDescent="0.25">
      <c r="A23" s="9">
        <f t="shared" si="2"/>
        <v>16</v>
      </c>
      <c r="B23" s="44">
        <f t="shared" si="3"/>
        <v>87517.802493853902</v>
      </c>
      <c r="C23" s="42">
        <f t="shared" si="4"/>
        <v>364.65751039105788</v>
      </c>
      <c r="D23" s="42">
        <f t="shared" si="5"/>
        <v>1224.8113267923775</v>
      </c>
      <c r="E23" s="43">
        <f t="shared" si="6"/>
        <v>860.15381640131955</v>
      </c>
    </row>
    <row r="24" spans="1:5" x14ac:dyDescent="0.25">
      <c r="A24" s="9">
        <f t="shared" si="2"/>
        <v>17</v>
      </c>
      <c r="B24" s="44">
        <f t="shared" si="3"/>
        <v>86657.648677452584</v>
      </c>
      <c r="C24" s="42">
        <f t="shared" si="4"/>
        <v>361.07353615605234</v>
      </c>
      <c r="D24" s="42">
        <f t="shared" si="5"/>
        <v>1224.8113267923773</v>
      </c>
      <c r="E24" s="43">
        <f t="shared" si="6"/>
        <v>863.73779063632492</v>
      </c>
    </row>
    <row r="25" spans="1:5" x14ac:dyDescent="0.25">
      <c r="A25" s="9">
        <f t="shared" si="2"/>
        <v>18</v>
      </c>
      <c r="B25" s="44">
        <f t="shared" si="3"/>
        <v>85793.910886816258</v>
      </c>
      <c r="C25" s="42">
        <f t="shared" si="4"/>
        <v>357.47462869506768</v>
      </c>
      <c r="D25" s="42">
        <f t="shared" si="5"/>
        <v>1224.8113267923775</v>
      </c>
      <c r="E25" s="43">
        <f t="shared" si="6"/>
        <v>867.33669809730975</v>
      </c>
    </row>
    <row r="26" spans="1:5" x14ac:dyDescent="0.25">
      <c r="A26" s="9">
        <f t="shared" si="2"/>
        <v>19</v>
      </c>
      <c r="B26" s="44">
        <f t="shared" si="3"/>
        <v>84926.574188718951</v>
      </c>
      <c r="C26" s="42">
        <f t="shared" si="4"/>
        <v>353.86072578632883</v>
      </c>
      <c r="D26" s="42">
        <f t="shared" si="5"/>
        <v>1224.8113267923773</v>
      </c>
      <c r="E26" s="43">
        <f t="shared" si="6"/>
        <v>870.95060100604837</v>
      </c>
    </row>
    <row r="27" spans="1:5" x14ac:dyDescent="0.25">
      <c r="A27" s="9">
        <f t="shared" si="2"/>
        <v>20</v>
      </c>
      <c r="B27" s="44">
        <f t="shared" si="3"/>
        <v>84055.623587712907</v>
      </c>
      <c r="C27" s="42">
        <f t="shared" si="4"/>
        <v>350.23176494880363</v>
      </c>
      <c r="D27" s="42">
        <f t="shared" si="5"/>
        <v>1224.8113267923773</v>
      </c>
      <c r="E27" s="43">
        <f t="shared" si="6"/>
        <v>874.57956184357363</v>
      </c>
    </row>
    <row r="28" spans="1:5" x14ac:dyDescent="0.25">
      <c r="A28" s="9">
        <f t="shared" si="2"/>
        <v>21</v>
      </c>
      <c r="B28" s="44">
        <f t="shared" si="3"/>
        <v>83181.044025869327</v>
      </c>
      <c r="C28" s="42">
        <f t="shared" si="4"/>
        <v>346.58768344112207</v>
      </c>
      <c r="D28" s="42">
        <f t="shared" si="5"/>
        <v>1224.8113267923773</v>
      </c>
      <c r="E28" s="43">
        <f t="shared" si="6"/>
        <v>878.22364335125519</v>
      </c>
    </row>
    <row r="29" spans="1:5" x14ac:dyDescent="0.25">
      <c r="A29" s="9">
        <f t="shared" si="2"/>
        <v>22</v>
      </c>
      <c r="B29" s="44">
        <f t="shared" si="3"/>
        <v>82302.820382518068</v>
      </c>
      <c r="C29" s="42">
        <f t="shared" si="4"/>
        <v>342.92841826049187</v>
      </c>
      <c r="D29" s="42">
        <f t="shared" si="5"/>
        <v>1224.8113267923773</v>
      </c>
      <c r="E29" s="43">
        <f t="shared" si="6"/>
        <v>881.88290853188539</v>
      </c>
    </row>
    <row r="30" spans="1:5" x14ac:dyDescent="0.25">
      <c r="A30" s="9">
        <f t="shared" si="2"/>
        <v>23</v>
      </c>
      <c r="B30" s="44">
        <f t="shared" si="3"/>
        <v>81420.937473986181</v>
      </c>
      <c r="C30" s="42">
        <f t="shared" si="4"/>
        <v>339.25390614160904</v>
      </c>
      <c r="D30" s="42">
        <f t="shared" si="5"/>
        <v>1224.8113267923773</v>
      </c>
      <c r="E30" s="43">
        <f t="shared" si="6"/>
        <v>885.55742065076822</v>
      </c>
    </row>
    <row r="31" spans="1:5" x14ac:dyDescent="0.25">
      <c r="A31" s="9">
        <f t="shared" si="2"/>
        <v>24</v>
      </c>
      <c r="B31" s="44">
        <f t="shared" si="3"/>
        <v>80535.380053335408</v>
      </c>
      <c r="C31" s="42">
        <f t="shared" si="4"/>
        <v>335.5640835555642</v>
      </c>
      <c r="D31" s="42">
        <f t="shared" si="5"/>
        <v>1224.8113267923773</v>
      </c>
      <c r="E31" s="43">
        <f t="shared" si="6"/>
        <v>889.24724323681301</v>
      </c>
    </row>
    <row r="32" spans="1:5" x14ac:dyDescent="0.25">
      <c r="A32" s="9">
        <f t="shared" si="2"/>
        <v>25</v>
      </c>
      <c r="B32" s="44">
        <f t="shared" si="3"/>
        <v>79646.132810098599</v>
      </c>
      <c r="C32" s="42">
        <f t="shared" si="4"/>
        <v>331.85888670874414</v>
      </c>
      <c r="D32" s="42">
        <f t="shared" si="5"/>
        <v>1224.8113267923773</v>
      </c>
      <c r="E32" s="43">
        <f t="shared" si="6"/>
        <v>892.95244008363318</v>
      </c>
    </row>
    <row r="33" spans="1:5" x14ac:dyDescent="0.25">
      <c r="A33" s="9">
        <f t="shared" si="2"/>
        <v>26</v>
      </c>
      <c r="B33" s="44">
        <f t="shared" si="3"/>
        <v>78753.180370014961</v>
      </c>
      <c r="C33" s="42">
        <f t="shared" si="4"/>
        <v>328.13825154172901</v>
      </c>
      <c r="D33" s="42">
        <f t="shared" si="5"/>
        <v>1224.8113267923773</v>
      </c>
      <c r="E33" s="43">
        <f t="shared" si="6"/>
        <v>896.67307525064837</v>
      </c>
    </row>
    <row r="34" spans="1:5" x14ac:dyDescent="0.25">
      <c r="A34" s="9">
        <f t="shared" si="2"/>
        <v>27</v>
      </c>
      <c r="B34" s="44">
        <f t="shared" si="3"/>
        <v>77856.507294764306</v>
      </c>
      <c r="C34" s="42">
        <f t="shared" si="4"/>
        <v>324.40211372818464</v>
      </c>
      <c r="D34" s="42">
        <f t="shared" si="5"/>
        <v>1224.8113267923773</v>
      </c>
      <c r="E34" s="43">
        <f t="shared" si="6"/>
        <v>900.40921306419273</v>
      </c>
    </row>
    <row r="35" spans="1:5" x14ac:dyDescent="0.25">
      <c r="A35" s="9">
        <f t="shared" si="2"/>
        <v>28</v>
      </c>
      <c r="B35" s="44">
        <f t="shared" si="3"/>
        <v>76956.098081700111</v>
      </c>
      <c r="C35" s="42">
        <f t="shared" si="4"/>
        <v>320.65040867375046</v>
      </c>
      <c r="D35" s="42">
        <f t="shared" si="5"/>
        <v>1224.8113267923773</v>
      </c>
      <c r="E35" s="43">
        <f t="shared" si="6"/>
        <v>904.16091811862691</v>
      </c>
    </row>
    <row r="36" spans="1:5" x14ac:dyDescent="0.25">
      <c r="A36" s="9">
        <f t="shared" si="2"/>
        <v>29</v>
      </c>
      <c r="B36" s="44">
        <f t="shared" si="3"/>
        <v>76051.93716358149</v>
      </c>
      <c r="C36" s="42">
        <f t="shared" si="4"/>
        <v>316.88307151492285</v>
      </c>
      <c r="D36" s="42">
        <f t="shared" si="5"/>
        <v>1224.8113267923775</v>
      </c>
      <c r="E36" s="43">
        <f t="shared" si="6"/>
        <v>907.92825527745458</v>
      </c>
    </row>
    <row r="37" spans="1:5" x14ac:dyDescent="0.25">
      <c r="A37" s="9">
        <f t="shared" si="2"/>
        <v>30</v>
      </c>
      <c r="B37" s="44">
        <f t="shared" si="3"/>
        <v>75144.008908304037</v>
      </c>
      <c r="C37" s="42">
        <f t="shared" si="4"/>
        <v>313.10003711793348</v>
      </c>
      <c r="D37" s="42">
        <f t="shared" si="5"/>
        <v>1224.8113267923775</v>
      </c>
      <c r="E37" s="43">
        <f t="shared" si="6"/>
        <v>911.71128967444395</v>
      </c>
    </row>
    <row r="38" spans="1:5" x14ac:dyDescent="0.25">
      <c r="A38" s="9">
        <f t="shared" si="2"/>
        <v>31</v>
      </c>
      <c r="B38" s="44">
        <f t="shared" si="3"/>
        <v>74232.297618629585</v>
      </c>
      <c r="C38" s="42">
        <f t="shared" si="4"/>
        <v>309.30124007762333</v>
      </c>
      <c r="D38" s="42">
        <f t="shared" si="5"/>
        <v>1224.8113267923773</v>
      </c>
      <c r="E38" s="43">
        <f t="shared" si="6"/>
        <v>915.51008671475404</v>
      </c>
    </row>
    <row r="39" spans="1:5" x14ac:dyDescent="0.25">
      <c r="A39" s="9">
        <f t="shared" si="2"/>
        <v>32</v>
      </c>
      <c r="B39" s="44">
        <f t="shared" si="3"/>
        <v>73316.78753191483</v>
      </c>
      <c r="C39" s="42">
        <f t="shared" si="4"/>
        <v>305.48661471631186</v>
      </c>
      <c r="D39" s="42">
        <f t="shared" si="5"/>
        <v>1224.8113267923773</v>
      </c>
      <c r="E39" s="43">
        <f t="shared" si="6"/>
        <v>919.32471207606534</v>
      </c>
    </row>
    <row r="40" spans="1:5" x14ac:dyDescent="0.25">
      <c r="A40" s="9">
        <f t="shared" si="2"/>
        <v>33</v>
      </c>
      <c r="B40" s="44">
        <f t="shared" si="3"/>
        <v>72397.462819838765</v>
      </c>
      <c r="C40" s="42">
        <f t="shared" si="4"/>
        <v>301.65609508266152</v>
      </c>
      <c r="D40" s="42">
        <f t="shared" si="5"/>
        <v>1224.8113267923773</v>
      </c>
      <c r="E40" s="43">
        <f t="shared" si="6"/>
        <v>923.15523170971574</v>
      </c>
    </row>
    <row r="41" spans="1:5" x14ac:dyDescent="0.25">
      <c r="A41" s="9">
        <f t="shared" si="2"/>
        <v>34</v>
      </c>
      <c r="B41" s="44">
        <f t="shared" si="3"/>
        <v>71474.307588129042</v>
      </c>
      <c r="C41" s="42">
        <f t="shared" si="4"/>
        <v>297.80961495053765</v>
      </c>
      <c r="D41" s="42">
        <f t="shared" si="5"/>
        <v>1224.8113267923773</v>
      </c>
      <c r="E41" s="43">
        <f t="shared" si="6"/>
        <v>927.00171184183966</v>
      </c>
    </row>
    <row r="42" spans="1:5" x14ac:dyDescent="0.25">
      <c r="A42" s="9">
        <f t="shared" si="2"/>
        <v>35</v>
      </c>
      <c r="B42" s="44">
        <f t="shared" si="3"/>
        <v>70547.30587628721</v>
      </c>
      <c r="C42" s="42">
        <f t="shared" si="4"/>
        <v>293.9471078178633</v>
      </c>
      <c r="D42" s="42">
        <f t="shared" si="5"/>
        <v>1224.8113267923773</v>
      </c>
      <c r="E42" s="43">
        <f t="shared" si="6"/>
        <v>930.86421897451396</v>
      </c>
    </row>
    <row r="43" spans="1:5" x14ac:dyDescent="0.25">
      <c r="A43" s="9">
        <f t="shared" si="2"/>
        <v>36</v>
      </c>
      <c r="B43" s="44">
        <f t="shared" si="3"/>
        <v>69616.441657312695</v>
      </c>
      <c r="C43" s="42">
        <f t="shared" si="4"/>
        <v>290.06850690546958</v>
      </c>
      <c r="D43" s="42">
        <f t="shared" si="5"/>
        <v>1224.8113267923773</v>
      </c>
      <c r="E43" s="43">
        <f t="shared" si="6"/>
        <v>934.74281988690768</v>
      </c>
    </row>
    <row r="44" spans="1:5" x14ac:dyDescent="0.25">
      <c r="A44" s="9">
        <f t="shared" si="2"/>
        <v>37</v>
      </c>
      <c r="B44" s="44">
        <f t="shared" si="3"/>
        <v>68681.698837425793</v>
      </c>
      <c r="C44" s="42">
        <f t="shared" si="4"/>
        <v>286.17374515594082</v>
      </c>
      <c r="D44" s="42">
        <f t="shared" si="5"/>
        <v>1224.8113267923773</v>
      </c>
      <c r="E44" s="43">
        <f t="shared" si="6"/>
        <v>938.63758163643638</v>
      </c>
    </row>
    <row r="45" spans="1:5" x14ac:dyDescent="0.25">
      <c r="A45" s="9">
        <f t="shared" si="2"/>
        <v>38</v>
      </c>
      <c r="B45" s="44">
        <f t="shared" si="3"/>
        <v>67743.061255789362</v>
      </c>
      <c r="C45" s="42">
        <f t="shared" si="4"/>
        <v>282.26275523245567</v>
      </c>
      <c r="D45" s="42">
        <f t="shared" si="5"/>
        <v>1224.8113267923773</v>
      </c>
      <c r="E45" s="43">
        <f t="shared" si="6"/>
        <v>942.54857155992158</v>
      </c>
    </row>
    <row r="46" spans="1:5" x14ac:dyDescent="0.25">
      <c r="A46" s="9">
        <f t="shared" si="2"/>
        <v>39</v>
      </c>
      <c r="B46" s="44">
        <f t="shared" si="3"/>
        <v>66800.512684229441</v>
      </c>
      <c r="C46" s="42">
        <f t="shared" si="4"/>
        <v>278.33546951762264</v>
      </c>
      <c r="D46" s="42">
        <f t="shared" si="5"/>
        <v>1224.8113267923773</v>
      </c>
      <c r="E46" s="43">
        <f t="shared" si="6"/>
        <v>946.4758572747545</v>
      </c>
    </row>
    <row r="47" spans="1:5" x14ac:dyDescent="0.25">
      <c r="A47" s="9">
        <f t="shared" si="2"/>
        <v>40</v>
      </c>
      <c r="B47" s="44">
        <f t="shared" si="3"/>
        <v>65854.036826954689</v>
      </c>
      <c r="C47" s="42">
        <f t="shared" si="4"/>
        <v>274.39182011231122</v>
      </c>
      <c r="D47" s="42">
        <f t="shared" si="5"/>
        <v>1224.8113267923773</v>
      </c>
      <c r="E47" s="43">
        <f t="shared" si="6"/>
        <v>950.41950668006609</v>
      </c>
    </row>
    <row r="48" spans="1:5" x14ac:dyDescent="0.25">
      <c r="A48" s="9">
        <f t="shared" si="2"/>
        <v>41</v>
      </c>
      <c r="B48" s="44">
        <f t="shared" si="3"/>
        <v>64903.617320274621</v>
      </c>
      <c r="C48" s="42">
        <f t="shared" si="4"/>
        <v>270.43173883447758</v>
      </c>
      <c r="D48" s="42">
        <f t="shared" si="5"/>
        <v>1224.8113267923773</v>
      </c>
      <c r="E48" s="43">
        <f t="shared" si="6"/>
        <v>954.37958795789973</v>
      </c>
    </row>
    <row r="49" spans="1:5" x14ac:dyDescent="0.25">
      <c r="A49" s="9">
        <f t="shared" si="2"/>
        <v>42</v>
      </c>
      <c r="B49" s="44">
        <f t="shared" si="3"/>
        <v>63949.237732316724</v>
      </c>
      <c r="C49" s="42">
        <f t="shared" si="4"/>
        <v>266.45515721798631</v>
      </c>
      <c r="D49" s="42">
        <f t="shared" si="5"/>
        <v>1224.8113267923773</v>
      </c>
      <c r="E49" s="43">
        <f t="shared" si="6"/>
        <v>958.35616957439095</v>
      </c>
    </row>
    <row r="50" spans="1:5" x14ac:dyDescent="0.25">
      <c r="A50" s="9">
        <f t="shared" si="2"/>
        <v>43</v>
      </c>
      <c r="B50" s="44">
        <f t="shared" si="3"/>
        <v>62990.881562742332</v>
      </c>
      <c r="C50" s="42">
        <f t="shared" si="4"/>
        <v>262.46200651142641</v>
      </c>
      <c r="D50" s="42">
        <f t="shared" si="5"/>
        <v>1224.8113267923773</v>
      </c>
      <c r="E50" s="43">
        <f t="shared" si="6"/>
        <v>962.34932028095091</v>
      </c>
    </row>
    <row r="51" spans="1:5" x14ac:dyDescent="0.25">
      <c r="A51" s="9">
        <f t="shared" si="2"/>
        <v>44</v>
      </c>
      <c r="B51" s="44">
        <f t="shared" si="3"/>
        <v>62028.532242461384</v>
      </c>
      <c r="C51" s="42">
        <f t="shared" si="4"/>
        <v>258.45221767692237</v>
      </c>
      <c r="D51" s="42">
        <f t="shared" si="5"/>
        <v>1224.8113267923773</v>
      </c>
      <c r="E51" s="43">
        <f t="shared" si="6"/>
        <v>966.35910911545488</v>
      </c>
    </row>
    <row r="52" spans="1:5" x14ac:dyDescent="0.25">
      <c r="A52" s="9">
        <f t="shared" si="2"/>
        <v>45</v>
      </c>
      <c r="B52" s="44">
        <f t="shared" si="3"/>
        <v>61062.173133345932</v>
      </c>
      <c r="C52" s="42">
        <f t="shared" si="4"/>
        <v>254.42572138894138</v>
      </c>
      <c r="D52" s="42">
        <f t="shared" si="5"/>
        <v>1224.8113267923773</v>
      </c>
      <c r="E52" s="43">
        <f t="shared" si="6"/>
        <v>970.38560540343599</v>
      </c>
    </row>
    <row r="53" spans="1:5" x14ac:dyDescent="0.25">
      <c r="A53" s="9">
        <f t="shared" si="2"/>
        <v>46</v>
      </c>
      <c r="B53" s="44">
        <f t="shared" si="3"/>
        <v>60091.787527942499</v>
      </c>
      <c r="C53" s="42">
        <f t="shared" si="4"/>
        <v>250.38244803309368</v>
      </c>
      <c r="D53" s="42">
        <f t="shared" si="5"/>
        <v>1224.8113267923773</v>
      </c>
      <c r="E53" s="43">
        <f t="shared" si="6"/>
        <v>974.42887875928352</v>
      </c>
    </row>
    <row r="54" spans="1:5" x14ac:dyDescent="0.25">
      <c r="A54" s="9">
        <f t="shared" si="2"/>
        <v>47</v>
      </c>
      <c r="B54" s="44">
        <f t="shared" si="3"/>
        <v>59117.358649183217</v>
      </c>
      <c r="C54" s="42">
        <f t="shared" si="4"/>
        <v>246.32232770493002</v>
      </c>
      <c r="D54" s="42">
        <f t="shared" si="5"/>
        <v>1224.8113267923773</v>
      </c>
      <c r="E54" s="43">
        <f t="shared" si="6"/>
        <v>978.48899908744727</v>
      </c>
    </row>
    <row r="55" spans="1:5" x14ac:dyDescent="0.25">
      <c r="A55" s="9">
        <f t="shared" si="2"/>
        <v>48</v>
      </c>
      <c r="B55" s="44">
        <f t="shared" si="3"/>
        <v>58138.869650095767</v>
      </c>
      <c r="C55" s="42">
        <f t="shared" si="4"/>
        <v>242.24529020873231</v>
      </c>
      <c r="D55" s="42">
        <f t="shared" si="5"/>
        <v>1224.8113267923773</v>
      </c>
      <c r="E55" s="43">
        <f t="shared" si="6"/>
        <v>982.56603658364486</v>
      </c>
    </row>
    <row r="56" spans="1:5" x14ac:dyDescent="0.25">
      <c r="A56" s="9">
        <f t="shared" si="2"/>
        <v>49</v>
      </c>
      <c r="B56" s="44">
        <f t="shared" si="3"/>
        <v>57156.303613512122</v>
      </c>
      <c r="C56" s="42">
        <f t="shared" si="4"/>
        <v>238.15126505630045</v>
      </c>
      <c r="D56" s="42">
        <f t="shared" si="5"/>
        <v>1224.8113267923773</v>
      </c>
      <c r="E56" s="43">
        <f t="shared" si="6"/>
        <v>986.66006173607684</v>
      </c>
    </row>
    <row r="57" spans="1:5" x14ac:dyDescent="0.25">
      <c r="A57" s="9">
        <f t="shared" si="2"/>
        <v>50</v>
      </c>
      <c r="B57" s="44">
        <f t="shared" si="3"/>
        <v>56169.643551776047</v>
      </c>
      <c r="C57" s="42">
        <f t="shared" si="4"/>
        <v>234.04018146573347</v>
      </c>
      <c r="D57" s="42">
        <f t="shared" si="5"/>
        <v>1224.8113267923775</v>
      </c>
      <c r="E57" s="43">
        <f t="shared" si="6"/>
        <v>990.77114532664393</v>
      </c>
    </row>
    <row r="58" spans="1:5" x14ac:dyDescent="0.25">
      <c r="A58" s="9">
        <f t="shared" si="2"/>
        <v>51</v>
      </c>
      <c r="B58" s="44">
        <f t="shared" si="3"/>
        <v>55178.872406449402</v>
      </c>
      <c r="C58" s="42">
        <f t="shared" si="4"/>
        <v>229.91196836020583</v>
      </c>
      <c r="D58" s="42">
        <f t="shared" si="5"/>
        <v>1224.8113267923773</v>
      </c>
      <c r="E58" s="43">
        <f t="shared" si="6"/>
        <v>994.89935843217154</v>
      </c>
    </row>
    <row r="59" spans="1:5" x14ac:dyDescent="0.25">
      <c r="A59" s="9">
        <f t="shared" si="2"/>
        <v>52</v>
      </c>
      <c r="B59" s="44">
        <f t="shared" si="3"/>
        <v>54183.973048017229</v>
      </c>
      <c r="C59" s="42">
        <f t="shared" si="4"/>
        <v>225.7665543667384</v>
      </c>
      <c r="D59" s="42">
        <f t="shared" si="5"/>
        <v>1224.8113267923773</v>
      </c>
      <c r="E59" s="43">
        <f t="shared" si="6"/>
        <v>999.04477242563894</v>
      </c>
    </row>
    <row r="60" spans="1:5" x14ac:dyDescent="0.25">
      <c r="A60" s="9">
        <f t="shared" si="2"/>
        <v>53</v>
      </c>
      <c r="B60" s="44">
        <f t="shared" si="3"/>
        <v>53184.928275591592</v>
      </c>
      <c r="C60" s="42">
        <f t="shared" si="4"/>
        <v>221.6038678149649</v>
      </c>
      <c r="D60" s="42">
        <f t="shared" si="5"/>
        <v>1224.8113267923773</v>
      </c>
      <c r="E60" s="43">
        <f t="shared" si="6"/>
        <v>1003.2074589774124</v>
      </c>
    </row>
    <row r="61" spans="1:5" x14ac:dyDescent="0.25">
      <c r="A61" s="9">
        <f t="shared" si="2"/>
        <v>54</v>
      </c>
      <c r="B61" s="44">
        <f t="shared" si="3"/>
        <v>52181.720816614179</v>
      </c>
      <c r="C61" s="42">
        <f t="shared" si="4"/>
        <v>217.42383673589237</v>
      </c>
      <c r="D61" s="42">
        <f t="shared" si="5"/>
        <v>1224.8113267923773</v>
      </c>
      <c r="E61" s="43">
        <f t="shared" si="6"/>
        <v>1007.3874900564849</v>
      </c>
    </row>
    <row r="62" spans="1:5" x14ac:dyDescent="0.25">
      <c r="A62" s="9">
        <f t="shared" si="2"/>
        <v>55</v>
      </c>
      <c r="B62" s="44">
        <f t="shared" si="3"/>
        <v>51174.333326557695</v>
      </c>
      <c r="C62" s="42">
        <f t="shared" si="4"/>
        <v>213.22638886065704</v>
      </c>
      <c r="D62" s="42">
        <f t="shared" si="5"/>
        <v>1224.8113267923773</v>
      </c>
      <c r="E62" s="43">
        <f t="shared" si="6"/>
        <v>1011.5849379317203</v>
      </c>
    </row>
    <row r="63" spans="1:5" x14ac:dyDescent="0.25">
      <c r="A63" s="9">
        <f t="shared" si="2"/>
        <v>56</v>
      </c>
      <c r="B63" s="44">
        <f t="shared" si="3"/>
        <v>50162.748388625972</v>
      </c>
      <c r="C63" s="42">
        <f t="shared" si="4"/>
        <v>209.01145161927482</v>
      </c>
      <c r="D63" s="42">
        <f t="shared" si="5"/>
        <v>1224.8113267923773</v>
      </c>
      <c r="E63" s="43">
        <f t="shared" si="6"/>
        <v>1015.7998751731025</v>
      </c>
    </row>
    <row r="64" spans="1:5" x14ac:dyDescent="0.25">
      <c r="A64" s="9">
        <f t="shared" si="2"/>
        <v>57</v>
      </c>
      <c r="B64" s="44">
        <f t="shared" si="3"/>
        <v>49146.948513452873</v>
      </c>
      <c r="C64" s="42">
        <f t="shared" si="4"/>
        <v>204.77895213938692</v>
      </c>
      <c r="D64" s="42">
        <f t="shared" si="5"/>
        <v>1224.8113267923773</v>
      </c>
      <c r="E64" s="43">
        <f t="shared" si="6"/>
        <v>1020.0323746529904</v>
      </c>
    </row>
    <row r="65" spans="1:5" x14ac:dyDescent="0.25">
      <c r="A65" s="9">
        <f t="shared" si="2"/>
        <v>58</v>
      </c>
      <c r="B65" s="44">
        <f t="shared" si="3"/>
        <v>48126.916138799883</v>
      </c>
      <c r="C65" s="42">
        <f t="shared" si="4"/>
        <v>200.52881724499949</v>
      </c>
      <c r="D65" s="42">
        <f t="shared" si="5"/>
        <v>1224.8113267923775</v>
      </c>
      <c r="E65" s="43">
        <f t="shared" si="6"/>
        <v>1024.2825095473779</v>
      </c>
    </row>
    <row r="66" spans="1:5" x14ac:dyDescent="0.25">
      <c r="A66" s="9">
        <f t="shared" si="2"/>
        <v>59</v>
      </c>
      <c r="B66" s="44">
        <f t="shared" si="3"/>
        <v>47102.633629252508</v>
      </c>
      <c r="C66" s="42">
        <f t="shared" si="4"/>
        <v>196.26097345521873</v>
      </c>
      <c r="D66" s="42">
        <f t="shared" si="5"/>
        <v>1224.8113267923773</v>
      </c>
      <c r="E66" s="43">
        <f t="shared" si="6"/>
        <v>1028.5503533371586</v>
      </c>
    </row>
    <row r="67" spans="1:5" x14ac:dyDescent="0.25">
      <c r="A67" s="9">
        <f t="shared" si="2"/>
        <v>60</v>
      </c>
      <c r="B67" s="44">
        <f t="shared" si="3"/>
        <v>46074.083275915349</v>
      </c>
      <c r="C67" s="42">
        <f t="shared" si="4"/>
        <v>191.9753469829806</v>
      </c>
      <c r="D67" s="42">
        <f t="shared" si="5"/>
        <v>1224.8113267923775</v>
      </c>
      <c r="E67" s="43">
        <f t="shared" si="6"/>
        <v>1032.8359798093968</v>
      </c>
    </row>
    <row r="68" spans="1:5" x14ac:dyDescent="0.25">
      <c r="A68" s="9">
        <f t="shared" si="2"/>
        <v>61</v>
      </c>
      <c r="B68" s="44">
        <f t="shared" si="3"/>
        <v>45041.247296105954</v>
      </c>
      <c r="C68" s="42">
        <f t="shared" si="4"/>
        <v>187.67186373377473</v>
      </c>
      <c r="D68" s="42">
        <f t="shared" si="5"/>
        <v>1224.8113267923773</v>
      </c>
      <c r="E68" s="43">
        <f t="shared" si="6"/>
        <v>1037.1394630586026</v>
      </c>
    </row>
    <row r="69" spans="1:5" x14ac:dyDescent="0.25">
      <c r="A69" s="9">
        <f t="shared" si="2"/>
        <v>62</v>
      </c>
      <c r="B69" s="44">
        <f t="shared" si="3"/>
        <v>44004.107833047354</v>
      </c>
      <c r="C69" s="42">
        <f t="shared" si="4"/>
        <v>183.35044930436391</v>
      </c>
      <c r="D69" s="42">
        <f t="shared" si="5"/>
        <v>1224.8113267923773</v>
      </c>
      <c r="E69" s="43">
        <f t="shared" si="6"/>
        <v>1041.4608774880135</v>
      </c>
    </row>
    <row r="70" spans="1:5" x14ac:dyDescent="0.25">
      <c r="A70" s="9">
        <f t="shared" si="2"/>
        <v>63</v>
      </c>
      <c r="B70" s="44">
        <f t="shared" si="3"/>
        <v>42962.646955559343</v>
      </c>
      <c r="C70" s="42">
        <f t="shared" si="4"/>
        <v>179.01102898149719</v>
      </c>
      <c r="D70" s="42">
        <f t="shared" si="5"/>
        <v>1224.8113267923775</v>
      </c>
      <c r="E70" s="43">
        <f t="shared" si="6"/>
        <v>1045.8002978108802</v>
      </c>
    </row>
    <row r="71" spans="1:5" x14ac:dyDescent="0.25">
      <c r="A71" s="9">
        <f t="shared" si="2"/>
        <v>64</v>
      </c>
      <c r="B71" s="44">
        <f t="shared" si="3"/>
        <v>41916.846657748465</v>
      </c>
      <c r="C71" s="42">
        <f t="shared" si="4"/>
        <v>174.6535277406185</v>
      </c>
      <c r="D71" s="42">
        <f t="shared" si="5"/>
        <v>1224.8113267923773</v>
      </c>
      <c r="E71" s="43">
        <f t="shared" si="6"/>
        <v>1050.1577990517587</v>
      </c>
    </row>
    <row r="72" spans="1:5" x14ac:dyDescent="0.25">
      <c r="A72" s="9">
        <f t="shared" si="2"/>
        <v>65</v>
      </c>
      <c r="B72" s="44">
        <f t="shared" si="3"/>
        <v>40866.688858696703</v>
      </c>
      <c r="C72" s="42">
        <f t="shared" si="4"/>
        <v>170.2778702445695</v>
      </c>
      <c r="D72" s="42">
        <f t="shared" si="5"/>
        <v>1224.8113267923773</v>
      </c>
      <c r="E72" s="43">
        <f t="shared" si="6"/>
        <v>1054.5334565478076</v>
      </c>
    </row>
    <row r="73" spans="1:5" x14ac:dyDescent="0.25">
      <c r="A73" s="9">
        <f t="shared" ref="A73:A136" si="7">IF(ISNUMBER(A72),IF((1+A72)&gt;Duree,NA(),A72+1),NA())</f>
        <v>66</v>
      </c>
      <c r="B73" s="44">
        <f t="shared" ref="B73:B127" si="8">IF(ISNA(A73),NA(),B72-E72)</f>
        <v>39812.155402148899</v>
      </c>
      <c r="C73" s="42">
        <f t="shared" ref="C73:C136" si="9">IF(ISNA(A73),NA(),-IPMT(Tx_annuel/12,Periode,Duree,Montant))</f>
        <v>165.88398084228697</v>
      </c>
      <c r="D73" s="42">
        <f t="shared" ref="D73:D136" si="10">IF(ISNA(A73),NA(),Interets+Amortissements)</f>
        <v>1224.8113267923773</v>
      </c>
      <c r="E73" s="43">
        <f t="shared" ref="E73:E136" si="11">IF(ISNA(A73),NA(),-PPMT(Tx_annuel/12,Periode,Duree,Montant))</f>
        <v>1058.9273459500903</v>
      </c>
    </row>
    <row r="74" spans="1:5" x14ac:dyDescent="0.25">
      <c r="A74" s="9">
        <f t="shared" si="7"/>
        <v>67</v>
      </c>
      <c r="B74" s="44">
        <f t="shared" si="8"/>
        <v>38753.228056198808</v>
      </c>
      <c r="C74" s="42">
        <f t="shared" si="9"/>
        <v>161.47178356749498</v>
      </c>
      <c r="D74" s="42">
        <f t="shared" si="10"/>
        <v>1224.8113267923773</v>
      </c>
      <c r="E74" s="43">
        <f t="shared" si="11"/>
        <v>1063.3395432248824</v>
      </c>
    </row>
    <row r="75" spans="1:5" x14ac:dyDescent="0.25">
      <c r="A75" s="9">
        <f t="shared" si="7"/>
        <v>68</v>
      </c>
      <c r="B75" s="44">
        <f t="shared" si="8"/>
        <v>37689.888512973928</v>
      </c>
      <c r="C75" s="42">
        <f t="shared" si="9"/>
        <v>157.04120213739125</v>
      </c>
      <c r="D75" s="42">
        <f t="shared" si="10"/>
        <v>1224.8113267923773</v>
      </c>
      <c r="E75" s="43">
        <f t="shared" si="11"/>
        <v>1067.7701246549859</v>
      </c>
    </row>
    <row r="76" spans="1:5" x14ac:dyDescent="0.25">
      <c r="A76" s="9">
        <f t="shared" si="7"/>
        <v>69</v>
      </c>
      <c r="B76" s="44">
        <f t="shared" si="8"/>
        <v>36622.118388318944</v>
      </c>
      <c r="C76" s="42">
        <f t="shared" si="9"/>
        <v>152.59215995132882</v>
      </c>
      <c r="D76" s="42">
        <f t="shared" si="10"/>
        <v>1224.8113267923773</v>
      </c>
      <c r="E76" s="43">
        <f t="shared" si="11"/>
        <v>1072.2191668410485</v>
      </c>
    </row>
    <row r="77" spans="1:5" x14ac:dyDescent="0.25">
      <c r="A77" s="9">
        <f t="shared" si="7"/>
        <v>70</v>
      </c>
      <c r="B77" s="44">
        <f t="shared" si="8"/>
        <v>35549.899221477899</v>
      </c>
      <c r="C77" s="42">
        <f t="shared" si="9"/>
        <v>148.12458008949116</v>
      </c>
      <c r="D77" s="42">
        <f t="shared" si="10"/>
        <v>1224.8113267923773</v>
      </c>
      <c r="E77" s="43">
        <f t="shared" si="11"/>
        <v>1076.686746702886</v>
      </c>
    </row>
    <row r="78" spans="1:5" x14ac:dyDescent="0.25">
      <c r="A78" s="9">
        <f t="shared" si="7"/>
        <v>71</v>
      </c>
      <c r="B78" s="44">
        <f t="shared" si="8"/>
        <v>34473.212474775013</v>
      </c>
      <c r="C78" s="42">
        <f t="shared" si="9"/>
        <v>143.63838531156244</v>
      </c>
      <c r="D78" s="42">
        <f t="shared" si="10"/>
        <v>1224.8113267923773</v>
      </c>
      <c r="E78" s="43">
        <f t="shared" si="11"/>
        <v>1081.1729414808149</v>
      </c>
    </row>
    <row r="79" spans="1:5" x14ac:dyDescent="0.25">
      <c r="A79" s="9">
        <f t="shared" si="7"/>
        <v>72</v>
      </c>
      <c r="B79" s="44">
        <f t="shared" si="8"/>
        <v>33392.039533294199</v>
      </c>
      <c r="C79" s="42">
        <f t="shared" si="9"/>
        <v>139.13349805539238</v>
      </c>
      <c r="D79" s="42">
        <f t="shared" si="10"/>
        <v>1224.8113267923775</v>
      </c>
      <c r="E79" s="43">
        <f t="shared" si="11"/>
        <v>1085.677828736985</v>
      </c>
    </row>
    <row r="80" spans="1:5" x14ac:dyDescent="0.25">
      <c r="A80" s="9">
        <f t="shared" si="7"/>
        <v>73</v>
      </c>
      <c r="B80" s="44">
        <f t="shared" si="8"/>
        <v>32306.361704557214</v>
      </c>
      <c r="C80" s="42">
        <f t="shared" si="9"/>
        <v>134.60984043565495</v>
      </c>
      <c r="D80" s="42">
        <f t="shared" si="10"/>
        <v>1224.8113267923773</v>
      </c>
      <c r="E80" s="43">
        <f t="shared" si="11"/>
        <v>1090.2014863567224</v>
      </c>
    </row>
    <row r="81" spans="1:5" x14ac:dyDescent="0.25">
      <c r="A81" s="9">
        <f t="shared" si="7"/>
        <v>74</v>
      </c>
      <c r="B81" s="44">
        <f t="shared" si="8"/>
        <v>31216.16021820049</v>
      </c>
      <c r="C81" s="42">
        <f t="shared" si="9"/>
        <v>130.06733424250194</v>
      </c>
      <c r="D81" s="42">
        <f t="shared" si="10"/>
        <v>1224.8113267923773</v>
      </c>
      <c r="E81" s="43">
        <f t="shared" si="11"/>
        <v>1094.7439925498754</v>
      </c>
    </row>
    <row r="82" spans="1:5" x14ac:dyDescent="0.25">
      <c r="A82" s="9">
        <f t="shared" si="7"/>
        <v>75</v>
      </c>
      <c r="B82" s="44">
        <f t="shared" si="8"/>
        <v>30121.416225650613</v>
      </c>
      <c r="C82" s="42">
        <f t="shared" si="9"/>
        <v>125.50590094021076</v>
      </c>
      <c r="D82" s="42">
        <f t="shared" si="10"/>
        <v>1224.8113267923773</v>
      </c>
      <c r="E82" s="43">
        <f t="shared" si="11"/>
        <v>1099.3054258521665</v>
      </c>
    </row>
    <row r="83" spans="1:5" x14ac:dyDescent="0.25">
      <c r="A83" s="9">
        <f t="shared" si="7"/>
        <v>76</v>
      </c>
      <c r="B83" s="44">
        <f t="shared" si="8"/>
        <v>29022.110799798447</v>
      </c>
      <c r="C83" s="42">
        <f t="shared" si="9"/>
        <v>120.92546166582677</v>
      </c>
      <c r="D83" s="42">
        <f t="shared" si="10"/>
        <v>1224.8113267923775</v>
      </c>
      <c r="E83" s="43">
        <f t="shared" si="11"/>
        <v>1103.8858651265507</v>
      </c>
    </row>
    <row r="84" spans="1:5" x14ac:dyDescent="0.25">
      <c r="A84" s="9">
        <f t="shared" si="7"/>
        <v>77</v>
      </c>
      <c r="B84" s="44">
        <f t="shared" si="8"/>
        <v>27918.224934671896</v>
      </c>
      <c r="C84" s="42">
        <f t="shared" si="9"/>
        <v>116.32593722779947</v>
      </c>
      <c r="D84" s="42">
        <f t="shared" si="10"/>
        <v>1224.8113267923775</v>
      </c>
      <c r="E84" s="43">
        <f t="shared" si="11"/>
        <v>1108.4853895645781</v>
      </c>
    </row>
    <row r="85" spans="1:5" x14ac:dyDescent="0.25">
      <c r="A85" s="9">
        <f t="shared" si="7"/>
        <v>78</v>
      </c>
      <c r="B85" s="44">
        <f t="shared" si="8"/>
        <v>26809.739545107317</v>
      </c>
      <c r="C85" s="42">
        <f t="shared" si="9"/>
        <v>111.70724810461371</v>
      </c>
      <c r="D85" s="42">
        <f t="shared" si="10"/>
        <v>1224.8113267923773</v>
      </c>
      <c r="E85" s="43">
        <f t="shared" si="11"/>
        <v>1113.1040786877636</v>
      </c>
    </row>
    <row r="86" spans="1:5" x14ac:dyDescent="0.25">
      <c r="A86" s="9">
        <f t="shared" si="7"/>
        <v>79</v>
      </c>
      <c r="B86" s="44">
        <f t="shared" si="8"/>
        <v>25696.635466419553</v>
      </c>
      <c r="C86" s="42">
        <f t="shared" si="9"/>
        <v>107.06931444341471</v>
      </c>
      <c r="D86" s="42">
        <f t="shared" si="10"/>
        <v>1224.8113267923773</v>
      </c>
      <c r="E86" s="43">
        <f t="shared" si="11"/>
        <v>1117.7420123489626</v>
      </c>
    </row>
    <row r="87" spans="1:5" x14ac:dyDescent="0.25">
      <c r="A87" s="9">
        <f t="shared" si="7"/>
        <v>80</v>
      </c>
      <c r="B87" s="44">
        <f t="shared" si="8"/>
        <v>24578.893454070592</v>
      </c>
      <c r="C87" s="42">
        <f t="shared" si="9"/>
        <v>102.41205605862737</v>
      </c>
      <c r="D87" s="42">
        <f t="shared" si="10"/>
        <v>1224.8113267923773</v>
      </c>
      <c r="E87" s="43">
        <f t="shared" si="11"/>
        <v>1122.39927073375</v>
      </c>
    </row>
    <row r="88" spans="1:5" x14ac:dyDescent="0.25">
      <c r="A88" s="9">
        <f t="shared" si="7"/>
        <v>81</v>
      </c>
      <c r="B88" s="44">
        <f t="shared" si="8"/>
        <v>23456.494183336843</v>
      </c>
      <c r="C88" s="42">
        <f t="shared" si="9"/>
        <v>97.735392430570073</v>
      </c>
      <c r="D88" s="42">
        <f t="shared" si="10"/>
        <v>1224.8113267923773</v>
      </c>
      <c r="E88" s="43">
        <f t="shared" si="11"/>
        <v>1127.0759343618072</v>
      </c>
    </row>
    <row r="89" spans="1:5" x14ac:dyDescent="0.25">
      <c r="A89" s="9">
        <f t="shared" si="7"/>
        <v>82</v>
      </c>
      <c r="B89" s="44">
        <f t="shared" si="8"/>
        <v>22329.418248975035</v>
      </c>
      <c r="C89" s="42">
        <f t="shared" si="9"/>
        <v>93.039242704062559</v>
      </c>
      <c r="D89" s="42">
        <f t="shared" si="10"/>
        <v>1224.8113267923775</v>
      </c>
      <c r="E89" s="43">
        <f t="shared" si="11"/>
        <v>1131.7720840883148</v>
      </c>
    </row>
    <row r="90" spans="1:5" x14ac:dyDescent="0.25">
      <c r="A90" s="9">
        <f t="shared" si="7"/>
        <v>83</v>
      </c>
      <c r="B90" s="44">
        <f t="shared" si="8"/>
        <v>21197.646164886719</v>
      </c>
      <c r="C90" s="42">
        <f t="shared" si="9"/>
        <v>88.32352568702791</v>
      </c>
      <c r="D90" s="42">
        <f t="shared" si="10"/>
        <v>1224.8113267923773</v>
      </c>
      <c r="E90" s="43">
        <f t="shared" si="11"/>
        <v>1136.4878011053493</v>
      </c>
    </row>
    <row r="91" spans="1:5" x14ac:dyDescent="0.25">
      <c r="A91" s="9">
        <f t="shared" si="7"/>
        <v>84</v>
      </c>
      <c r="B91" s="44">
        <f t="shared" si="8"/>
        <v>20061.158363781371</v>
      </c>
      <c r="C91" s="42">
        <f t="shared" si="9"/>
        <v>83.588159849088953</v>
      </c>
      <c r="D91" s="42">
        <f t="shared" si="10"/>
        <v>1224.8113267923773</v>
      </c>
      <c r="E91" s="43">
        <f t="shared" si="11"/>
        <v>1141.2231669432883</v>
      </c>
    </row>
    <row r="92" spans="1:5" x14ac:dyDescent="0.25">
      <c r="A92" s="9">
        <f t="shared" si="7"/>
        <v>85</v>
      </c>
      <c r="B92" s="44">
        <f t="shared" si="8"/>
        <v>18919.935196838083</v>
      </c>
      <c r="C92" s="42">
        <f t="shared" si="9"/>
        <v>78.833063320158587</v>
      </c>
      <c r="D92" s="42">
        <f t="shared" si="10"/>
        <v>1224.8113267923773</v>
      </c>
      <c r="E92" s="43">
        <f t="shared" si="11"/>
        <v>1145.9782634722187</v>
      </c>
    </row>
    <row r="93" spans="1:5" x14ac:dyDescent="0.25">
      <c r="A93" s="9">
        <f t="shared" si="7"/>
        <v>86</v>
      </c>
      <c r="B93" s="44">
        <f t="shared" si="8"/>
        <v>17773.956933365866</v>
      </c>
      <c r="C93" s="42">
        <f t="shared" si="9"/>
        <v>74.058153889024339</v>
      </c>
      <c r="D93" s="42">
        <f t="shared" si="10"/>
        <v>1224.8113267923775</v>
      </c>
      <c r="E93" s="43">
        <f t="shared" si="11"/>
        <v>1150.7531729033531</v>
      </c>
    </row>
    <row r="94" spans="1:5" x14ac:dyDescent="0.25">
      <c r="A94" s="9">
        <f t="shared" si="7"/>
        <v>87</v>
      </c>
      <c r="B94" s="44">
        <f t="shared" si="8"/>
        <v>16623.203760462511</v>
      </c>
      <c r="C94" s="42">
        <f t="shared" si="9"/>
        <v>69.26334900192704</v>
      </c>
      <c r="D94" s="42">
        <f t="shared" si="10"/>
        <v>1224.8113267923775</v>
      </c>
      <c r="E94" s="43">
        <f t="shared" si="11"/>
        <v>1155.5479777904504</v>
      </c>
    </row>
    <row r="95" spans="1:5" x14ac:dyDescent="0.25">
      <c r="A95" s="9">
        <f t="shared" si="7"/>
        <v>88</v>
      </c>
      <c r="B95" s="44">
        <f t="shared" si="8"/>
        <v>15467.65578267206</v>
      </c>
      <c r="C95" s="42">
        <f t="shared" si="9"/>
        <v>64.448565761133494</v>
      </c>
      <c r="D95" s="42">
        <f t="shared" si="10"/>
        <v>1224.8113267923773</v>
      </c>
      <c r="E95" s="43">
        <f t="shared" si="11"/>
        <v>1160.3627610312437</v>
      </c>
    </row>
    <row r="96" spans="1:5" x14ac:dyDescent="0.25">
      <c r="A96" s="9">
        <f t="shared" si="7"/>
        <v>89</v>
      </c>
      <c r="B96" s="44">
        <f t="shared" si="8"/>
        <v>14307.293021640817</v>
      </c>
      <c r="C96" s="42">
        <f t="shared" si="9"/>
        <v>59.613720923503315</v>
      </c>
      <c r="D96" s="42">
        <f t="shared" si="10"/>
        <v>1224.8113267923773</v>
      </c>
      <c r="E96" s="43">
        <f t="shared" si="11"/>
        <v>1165.197605868874</v>
      </c>
    </row>
    <row r="97" spans="1:5" x14ac:dyDescent="0.25">
      <c r="A97" s="9">
        <f t="shared" si="7"/>
        <v>90</v>
      </c>
      <c r="B97" s="44">
        <f t="shared" si="8"/>
        <v>13142.095415771942</v>
      </c>
      <c r="C97" s="42">
        <f t="shared" si="9"/>
        <v>54.758730899049674</v>
      </c>
      <c r="D97" s="42">
        <f t="shared" si="10"/>
        <v>1224.8113267923775</v>
      </c>
      <c r="E97" s="43">
        <f t="shared" si="11"/>
        <v>1170.0525958933279</v>
      </c>
    </row>
    <row r="98" spans="1:5" x14ac:dyDescent="0.25">
      <c r="A98" s="9">
        <f t="shared" si="7"/>
        <v>91</v>
      </c>
      <c r="B98" s="44">
        <f t="shared" si="8"/>
        <v>11972.042819878614</v>
      </c>
      <c r="C98" s="42">
        <f t="shared" si="9"/>
        <v>49.88351174949414</v>
      </c>
      <c r="D98" s="42">
        <f t="shared" si="10"/>
        <v>1224.8113267923773</v>
      </c>
      <c r="E98" s="43">
        <f t="shared" si="11"/>
        <v>1174.9278150428831</v>
      </c>
    </row>
    <row r="99" spans="1:5" x14ac:dyDescent="0.25">
      <c r="A99" s="9">
        <f t="shared" si="7"/>
        <v>92</v>
      </c>
      <c r="B99" s="44">
        <f t="shared" si="8"/>
        <v>10797.11500483573</v>
      </c>
      <c r="C99" s="42">
        <f t="shared" si="9"/>
        <v>44.987979186815465</v>
      </c>
      <c r="D99" s="42">
        <f t="shared" si="10"/>
        <v>1224.8113267923773</v>
      </c>
      <c r="E99" s="43">
        <f t="shared" si="11"/>
        <v>1179.8233476055618</v>
      </c>
    </row>
    <row r="100" spans="1:5" x14ac:dyDescent="0.25">
      <c r="A100" s="9">
        <f t="shared" si="7"/>
        <v>93</v>
      </c>
      <c r="B100" s="44">
        <f t="shared" si="8"/>
        <v>9617.2916572301692</v>
      </c>
      <c r="C100" s="42">
        <f t="shared" si="9"/>
        <v>40.072048571792287</v>
      </c>
      <c r="D100" s="42">
        <f t="shared" si="10"/>
        <v>1224.8113267923773</v>
      </c>
      <c r="E100" s="43">
        <f t="shared" si="11"/>
        <v>1184.739278220585</v>
      </c>
    </row>
    <row r="101" spans="1:5" x14ac:dyDescent="0.25">
      <c r="A101" s="9">
        <f t="shared" si="7"/>
        <v>94</v>
      </c>
      <c r="B101" s="44">
        <f t="shared" si="8"/>
        <v>8432.5523790095849</v>
      </c>
      <c r="C101" s="42">
        <f t="shared" si="9"/>
        <v>35.135634912539864</v>
      </c>
      <c r="D101" s="42">
        <f t="shared" si="10"/>
        <v>1224.8113267923775</v>
      </c>
      <c r="E101" s="43">
        <f t="shared" si="11"/>
        <v>1189.6756918798376</v>
      </c>
    </row>
    <row r="102" spans="1:5" x14ac:dyDescent="0.25">
      <c r="A102" s="9">
        <f t="shared" si="7"/>
        <v>95</v>
      </c>
      <c r="B102" s="44">
        <f t="shared" si="8"/>
        <v>7242.8766871297476</v>
      </c>
      <c r="C102" s="42">
        <f t="shared" si="9"/>
        <v>30.178652863040536</v>
      </c>
      <c r="D102" s="42">
        <f t="shared" si="10"/>
        <v>1224.8113267923773</v>
      </c>
      <c r="E102" s="43">
        <f t="shared" si="11"/>
        <v>1194.6326739293368</v>
      </c>
    </row>
    <row r="103" spans="1:5" x14ac:dyDescent="0.25">
      <c r="A103" s="9">
        <f t="shared" si="7"/>
        <v>96</v>
      </c>
      <c r="B103" s="44">
        <f t="shared" si="8"/>
        <v>6048.2440132004103</v>
      </c>
      <c r="C103" s="42">
        <f t="shared" si="9"/>
        <v>25.201016721668296</v>
      </c>
      <c r="D103" s="42">
        <f t="shared" si="10"/>
        <v>1224.8113267923773</v>
      </c>
      <c r="E103" s="43">
        <f t="shared" si="11"/>
        <v>1199.6103100707089</v>
      </c>
    </row>
    <row r="104" spans="1:5" x14ac:dyDescent="0.25">
      <c r="A104" s="9">
        <f t="shared" si="7"/>
        <v>97</v>
      </c>
      <c r="B104" s="44">
        <f t="shared" si="8"/>
        <v>4848.6337031297016</v>
      </c>
      <c r="C104" s="42">
        <f t="shared" si="9"/>
        <v>20.20264042970701</v>
      </c>
      <c r="D104" s="42">
        <f t="shared" si="10"/>
        <v>1224.8113267923775</v>
      </c>
      <c r="E104" s="43">
        <f t="shared" si="11"/>
        <v>1204.6086863626704</v>
      </c>
    </row>
    <row r="105" spans="1:5" x14ac:dyDescent="0.25">
      <c r="A105" s="9">
        <f t="shared" si="7"/>
        <v>98</v>
      </c>
      <c r="B105" s="44">
        <f t="shared" si="8"/>
        <v>3644.025016767031</v>
      </c>
      <c r="C105" s="42">
        <f t="shared" si="9"/>
        <v>15.183437569862551</v>
      </c>
      <c r="D105" s="42">
        <f t="shared" si="10"/>
        <v>1224.811326792377</v>
      </c>
      <c r="E105" s="43">
        <f t="shared" si="11"/>
        <v>1209.6278892225146</v>
      </c>
    </row>
    <row r="106" spans="1:5" x14ac:dyDescent="0.25">
      <c r="A106" s="9">
        <f t="shared" si="7"/>
        <v>99</v>
      </c>
      <c r="B106" s="44">
        <f t="shared" si="8"/>
        <v>2434.3971275445165</v>
      </c>
      <c r="C106" s="42">
        <f t="shared" si="9"/>
        <v>10.143321364768743</v>
      </c>
      <c r="D106" s="42">
        <f t="shared" si="10"/>
        <v>1224.8113267923773</v>
      </c>
      <c r="E106" s="43">
        <f t="shared" si="11"/>
        <v>1214.6680054276085</v>
      </c>
    </row>
    <row r="107" spans="1:5" x14ac:dyDescent="0.25">
      <c r="A107" s="9">
        <f t="shared" si="7"/>
        <v>100</v>
      </c>
      <c r="B107" s="44">
        <f t="shared" si="8"/>
        <v>1219.729122116908</v>
      </c>
      <c r="C107" s="42">
        <f t="shared" si="9"/>
        <v>5.0822046754870414</v>
      </c>
      <c r="D107" s="42">
        <f t="shared" si="10"/>
        <v>1224.8113267923773</v>
      </c>
      <c r="E107" s="43">
        <f t="shared" si="11"/>
        <v>1219.7291221168903</v>
      </c>
    </row>
    <row r="108" spans="1:5" x14ac:dyDescent="0.25">
      <c r="A108" s="9" t="e">
        <f t="shared" si="7"/>
        <v>#N/A</v>
      </c>
      <c r="B108" s="44" t="e">
        <f t="shared" si="8"/>
        <v>#N/A</v>
      </c>
      <c r="C108" s="42" t="e">
        <f t="shared" si="9"/>
        <v>#N/A</v>
      </c>
      <c r="D108" s="42" t="e">
        <f t="shared" si="10"/>
        <v>#N/A</v>
      </c>
      <c r="E108" s="43" t="e">
        <f t="shared" si="11"/>
        <v>#N/A</v>
      </c>
    </row>
    <row r="109" spans="1:5" x14ac:dyDescent="0.25">
      <c r="A109" s="9" t="e">
        <f t="shared" si="7"/>
        <v>#N/A</v>
      </c>
      <c r="B109" s="44" t="e">
        <f t="shared" si="8"/>
        <v>#N/A</v>
      </c>
      <c r="C109" s="42" t="e">
        <f t="shared" si="9"/>
        <v>#N/A</v>
      </c>
      <c r="D109" s="42" t="e">
        <f t="shared" si="10"/>
        <v>#N/A</v>
      </c>
      <c r="E109" s="43" t="e">
        <f t="shared" si="11"/>
        <v>#N/A</v>
      </c>
    </row>
    <row r="110" spans="1:5" x14ac:dyDescent="0.25">
      <c r="A110" s="9" t="e">
        <f t="shared" si="7"/>
        <v>#N/A</v>
      </c>
      <c r="B110" s="44" t="e">
        <f t="shared" si="8"/>
        <v>#N/A</v>
      </c>
      <c r="C110" s="42" t="e">
        <f t="shared" si="9"/>
        <v>#N/A</v>
      </c>
      <c r="D110" s="42" t="e">
        <f t="shared" si="10"/>
        <v>#N/A</v>
      </c>
      <c r="E110" s="43" t="e">
        <f t="shared" si="11"/>
        <v>#N/A</v>
      </c>
    </row>
    <row r="111" spans="1:5" x14ac:dyDescent="0.25">
      <c r="A111" s="9" t="e">
        <f t="shared" si="7"/>
        <v>#N/A</v>
      </c>
      <c r="B111" s="44" t="e">
        <f t="shared" si="8"/>
        <v>#N/A</v>
      </c>
      <c r="C111" s="42" t="e">
        <f t="shared" si="9"/>
        <v>#N/A</v>
      </c>
      <c r="D111" s="42" t="e">
        <f t="shared" si="10"/>
        <v>#N/A</v>
      </c>
      <c r="E111" s="43" t="e">
        <f t="shared" si="11"/>
        <v>#N/A</v>
      </c>
    </row>
    <row r="112" spans="1:5" x14ac:dyDescent="0.25">
      <c r="A112" s="9" t="e">
        <f t="shared" si="7"/>
        <v>#N/A</v>
      </c>
      <c r="B112" s="44" t="e">
        <f t="shared" si="8"/>
        <v>#N/A</v>
      </c>
      <c r="C112" s="42" t="e">
        <f t="shared" si="9"/>
        <v>#N/A</v>
      </c>
      <c r="D112" s="42" t="e">
        <f t="shared" si="10"/>
        <v>#N/A</v>
      </c>
      <c r="E112" s="43" t="e">
        <f t="shared" si="11"/>
        <v>#N/A</v>
      </c>
    </row>
    <row r="113" spans="1:5" x14ac:dyDescent="0.25">
      <c r="A113" s="9" t="e">
        <f t="shared" si="7"/>
        <v>#N/A</v>
      </c>
      <c r="B113" s="44" t="e">
        <f t="shared" si="8"/>
        <v>#N/A</v>
      </c>
      <c r="C113" s="42" t="e">
        <f t="shared" si="9"/>
        <v>#N/A</v>
      </c>
      <c r="D113" s="42" t="e">
        <f t="shared" si="10"/>
        <v>#N/A</v>
      </c>
      <c r="E113" s="43" t="e">
        <f t="shared" si="11"/>
        <v>#N/A</v>
      </c>
    </row>
    <row r="114" spans="1:5" x14ac:dyDescent="0.25">
      <c r="A114" s="9" t="e">
        <f t="shared" si="7"/>
        <v>#N/A</v>
      </c>
      <c r="B114" s="44" t="e">
        <f t="shared" si="8"/>
        <v>#N/A</v>
      </c>
      <c r="C114" s="42" t="e">
        <f t="shared" si="9"/>
        <v>#N/A</v>
      </c>
      <c r="D114" s="42" t="e">
        <f t="shared" si="10"/>
        <v>#N/A</v>
      </c>
      <c r="E114" s="43" t="e">
        <f t="shared" si="11"/>
        <v>#N/A</v>
      </c>
    </row>
    <row r="115" spans="1:5" x14ac:dyDescent="0.25">
      <c r="A115" s="9" t="e">
        <f t="shared" si="7"/>
        <v>#N/A</v>
      </c>
      <c r="B115" s="44" t="e">
        <f t="shared" si="8"/>
        <v>#N/A</v>
      </c>
      <c r="C115" s="42" t="e">
        <f t="shared" si="9"/>
        <v>#N/A</v>
      </c>
      <c r="D115" s="42" t="e">
        <f t="shared" si="10"/>
        <v>#N/A</v>
      </c>
      <c r="E115" s="43" t="e">
        <f t="shared" si="11"/>
        <v>#N/A</v>
      </c>
    </row>
    <row r="116" spans="1:5" x14ac:dyDescent="0.25">
      <c r="A116" s="9" t="e">
        <f t="shared" si="7"/>
        <v>#N/A</v>
      </c>
      <c r="B116" s="44" t="e">
        <f t="shared" si="8"/>
        <v>#N/A</v>
      </c>
      <c r="C116" s="42" t="e">
        <f t="shared" si="9"/>
        <v>#N/A</v>
      </c>
      <c r="D116" s="42" t="e">
        <f t="shared" si="10"/>
        <v>#N/A</v>
      </c>
      <c r="E116" s="43" t="e">
        <f t="shared" si="11"/>
        <v>#N/A</v>
      </c>
    </row>
    <row r="117" spans="1:5" x14ac:dyDescent="0.25">
      <c r="A117" s="9" t="e">
        <f t="shared" si="7"/>
        <v>#N/A</v>
      </c>
      <c r="B117" s="44" t="e">
        <f t="shared" si="8"/>
        <v>#N/A</v>
      </c>
      <c r="C117" s="42" t="e">
        <f t="shared" si="9"/>
        <v>#N/A</v>
      </c>
      <c r="D117" s="42" t="e">
        <f t="shared" si="10"/>
        <v>#N/A</v>
      </c>
      <c r="E117" s="43" t="e">
        <f t="shared" si="11"/>
        <v>#N/A</v>
      </c>
    </row>
    <row r="118" spans="1:5" x14ac:dyDescent="0.25">
      <c r="A118" s="9" t="e">
        <f t="shared" si="7"/>
        <v>#N/A</v>
      </c>
      <c r="B118" s="44" t="e">
        <f t="shared" si="8"/>
        <v>#N/A</v>
      </c>
      <c r="C118" s="42" t="e">
        <f t="shared" si="9"/>
        <v>#N/A</v>
      </c>
      <c r="D118" s="42" t="e">
        <f t="shared" si="10"/>
        <v>#N/A</v>
      </c>
      <c r="E118" s="43" t="e">
        <f t="shared" si="11"/>
        <v>#N/A</v>
      </c>
    </row>
    <row r="119" spans="1:5" x14ac:dyDescent="0.25">
      <c r="A119" s="9" t="e">
        <f t="shared" si="7"/>
        <v>#N/A</v>
      </c>
      <c r="B119" s="44" t="e">
        <f t="shared" si="8"/>
        <v>#N/A</v>
      </c>
      <c r="C119" s="42" t="e">
        <f t="shared" si="9"/>
        <v>#N/A</v>
      </c>
      <c r="D119" s="42" t="e">
        <f t="shared" si="10"/>
        <v>#N/A</v>
      </c>
      <c r="E119" s="43" t="e">
        <f t="shared" si="11"/>
        <v>#N/A</v>
      </c>
    </row>
    <row r="120" spans="1:5" x14ac:dyDescent="0.25">
      <c r="A120" s="9" t="e">
        <f t="shared" si="7"/>
        <v>#N/A</v>
      </c>
      <c r="B120" s="44" t="e">
        <f t="shared" si="8"/>
        <v>#N/A</v>
      </c>
      <c r="C120" s="42" t="e">
        <f t="shared" si="9"/>
        <v>#N/A</v>
      </c>
      <c r="D120" s="42" t="e">
        <f t="shared" si="10"/>
        <v>#N/A</v>
      </c>
      <c r="E120" s="43" t="e">
        <f t="shared" si="11"/>
        <v>#N/A</v>
      </c>
    </row>
    <row r="121" spans="1:5" x14ac:dyDescent="0.25">
      <c r="A121" s="9" t="e">
        <f t="shared" si="7"/>
        <v>#N/A</v>
      </c>
      <c r="B121" s="44" t="e">
        <f t="shared" si="8"/>
        <v>#N/A</v>
      </c>
      <c r="C121" s="42" t="e">
        <f t="shared" si="9"/>
        <v>#N/A</v>
      </c>
      <c r="D121" s="42" t="e">
        <f t="shared" si="10"/>
        <v>#N/A</v>
      </c>
      <c r="E121" s="43" t="e">
        <f t="shared" si="11"/>
        <v>#N/A</v>
      </c>
    </row>
    <row r="122" spans="1:5" x14ac:dyDescent="0.25">
      <c r="A122" s="9" t="e">
        <f t="shared" si="7"/>
        <v>#N/A</v>
      </c>
      <c r="B122" s="44" t="e">
        <f t="shared" si="8"/>
        <v>#N/A</v>
      </c>
      <c r="C122" s="42" t="e">
        <f t="shared" si="9"/>
        <v>#N/A</v>
      </c>
      <c r="D122" s="42" t="e">
        <f t="shared" si="10"/>
        <v>#N/A</v>
      </c>
      <c r="E122" s="43" t="e">
        <f t="shared" si="11"/>
        <v>#N/A</v>
      </c>
    </row>
    <row r="123" spans="1:5" x14ac:dyDescent="0.25">
      <c r="A123" s="9" t="e">
        <f t="shared" si="7"/>
        <v>#N/A</v>
      </c>
      <c r="B123" s="44" t="e">
        <f t="shared" si="8"/>
        <v>#N/A</v>
      </c>
      <c r="C123" s="42" t="e">
        <f t="shared" si="9"/>
        <v>#N/A</v>
      </c>
      <c r="D123" s="42" t="e">
        <f t="shared" si="10"/>
        <v>#N/A</v>
      </c>
      <c r="E123" s="43" t="e">
        <f t="shared" si="11"/>
        <v>#N/A</v>
      </c>
    </row>
    <row r="124" spans="1:5" x14ac:dyDescent="0.25">
      <c r="A124" s="9" t="e">
        <f t="shared" si="7"/>
        <v>#N/A</v>
      </c>
      <c r="B124" s="44" t="e">
        <f t="shared" si="8"/>
        <v>#N/A</v>
      </c>
      <c r="C124" s="42" t="e">
        <f t="shared" si="9"/>
        <v>#N/A</v>
      </c>
      <c r="D124" s="42" t="e">
        <f t="shared" si="10"/>
        <v>#N/A</v>
      </c>
      <c r="E124" s="43" t="e">
        <f t="shared" si="11"/>
        <v>#N/A</v>
      </c>
    </row>
    <row r="125" spans="1:5" x14ac:dyDescent="0.25">
      <c r="A125" s="9" t="e">
        <f t="shared" si="7"/>
        <v>#N/A</v>
      </c>
      <c r="B125" s="44" t="e">
        <f t="shared" si="8"/>
        <v>#N/A</v>
      </c>
      <c r="C125" s="42" t="e">
        <f t="shared" si="9"/>
        <v>#N/A</v>
      </c>
      <c r="D125" s="42" t="e">
        <f t="shared" si="10"/>
        <v>#N/A</v>
      </c>
      <c r="E125" s="43" t="e">
        <f t="shared" si="11"/>
        <v>#N/A</v>
      </c>
    </row>
    <row r="126" spans="1:5" x14ac:dyDescent="0.25">
      <c r="A126" s="9" t="e">
        <f t="shared" si="7"/>
        <v>#N/A</v>
      </c>
      <c r="B126" s="44" t="e">
        <f t="shared" si="8"/>
        <v>#N/A</v>
      </c>
      <c r="C126" s="42" t="e">
        <f t="shared" si="9"/>
        <v>#N/A</v>
      </c>
      <c r="D126" s="42" t="e">
        <f t="shared" si="10"/>
        <v>#N/A</v>
      </c>
      <c r="E126" s="43" t="e">
        <f t="shared" si="11"/>
        <v>#N/A</v>
      </c>
    </row>
    <row r="127" spans="1:5" x14ac:dyDescent="0.25">
      <c r="A127" s="9" t="e">
        <f t="shared" si="7"/>
        <v>#N/A</v>
      </c>
      <c r="B127" s="44" t="e">
        <f t="shared" si="8"/>
        <v>#N/A</v>
      </c>
      <c r="C127" s="42" t="e">
        <f t="shared" si="9"/>
        <v>#N/A</v>
      </c>
      <c r="D127" s="42" t="e">
        <f t="shared" si="10"/>
        <v>#N/A</v>
      </c>
      <c r="E127" s="43" t="e">
        <f t="shared" si="11"/>
        <v>#N/A</v>
      </c>
    </row>
    <row r="128" spans="1:5" x14ac:dyDescent="0.25">
      <c r="A128" s="9" t="e">
        <f t="shared" si="7"/>
        <v>#N/A</v>
      </c>
      <c r="B128" s="44" t="e">
        <f>IF(ISNA(A128),NA(),B127-E127)</f>
        <v>#N/A</v>
      </c>
      <c r="C128" s="42" t="e">
        <f t="shared" si="9"/>
        <v>#N/A</v>
      </c>
      <c r="D128" s="42" t="e">
        <f t="shared" si="10"/>
        <v>#N/A</v>
      </c>
      <c r="E128" s="43" t="e">
        <f t="shared" si="11"/>
        <v>#N/A</v>
      </c>
    </row>
    <row r="129" spans="1:5" x14ac:dyDescent="0.25">
      <c r="A129" s="9" t="e">
        <f t="shared" si="7"/>
        <v>#N/A</v>
      </c>
      <c r="B129" s="44" t="e">
        <f t="shared" ref="B129:B192" si="12">IF(ISNA(A129),NA(),B128-E128)</f>
        <v>#N/A</v>
      </c>
      <c r="C129" s="42" t="e">
        <f t="shared" si="9"/>
        <v>#N/A</v>
      </c>
      <c r="D129" s="42" t="e">
        <f t="shared" si="10"/>
        <v>#N/A</v>
      </c>
      <c r="E129" s="43" t="e">
        <f t="shared" si="11"/>
        <v>#N/A</v>
      </c>
    </row>
    <row r="130" spans="1:5" x14ac:dyDescent="0.25">
      <c r="A130" s="9" t="e">
        <f t="shared" si="7"/>
        <v>#N/A</v>
      </c>
      <c r="B130" s="44" t="e">
        <f t="shared" si="12"/>
        <v>#N/A</v>
      </c>
      <c r="C130" s="42" t="e">
        <f t="shared" si="9"/>
        <v>#N/A</v>
      </c>
      <c r="D130" s="42" t="e">
        <f t="shared" si="10"/>
        <v>#N/A</v>
      </c>
      <c r="E130" s="43" t="e">
        <f t="shared" si="11"/>
        <v>#N/A</v>
      </c>
    </row>
    <row r="131" spans="1:5" x14ac:dyDescent="0.25">
      <c r="A131" s="9" t="e">
        <f t="shared" si="7"/>
        <v>#N/A</v>
      </c>
      <c r="B131" s="44" t="e">
        <f t="shared" si="12"/>
        <v>#N/A</v>
      </c>
      <c r="C131" s="42" t="e">
        <f t="shared" si="9"/>
        <v>#N/A</v>
      </c>
      <c r="D131" s="42" t="e">
        <f t="shared" si="10"/>
        <v>#N/A</v>
      </c>
      <c r="E131" s="43" t="e">
        <f t="shared" si="11"/>
        <v>#N/A</v>
      </c>
    </row>
    <row r="132" spans="1:5" x14ac:dyDescent="0.25">
      <c r="A132" s="9" t="e">
        <f t="shared" si="7"/>
        <v>#N/A</v>
      </c>
      <c r="B132" s="44" t="e">
        <f t="shared" si="12"/>
        <v>#N/A</v>
      </c>
      <c r="C132" s="42" t="e">
        <f t="shared" si="9"/>
        <v>#N/A</v>
      </c>
      <c r="D132" s="42" t="e">
        <f t="shared" si="10"/>
        <v>#N/A</v>
      </c>
      <c r="E132" s="43" t="e">
        <f t="shared" si="11"/>
        <v>#N/A</v>
      </c>
    </row>
    <row r="133" spans="1:5" x14ac:dyDescent="0.25">
      <c r="A133" s="9" t="e">
        <f t="shared" si="7"/>
        <v>#N/A</v>
      </c>
      <c r="B133" s="44" t="e">
        <f t="shared" si="12"/>
        <v>#N/A</v>
      </c>
      <c r="C133" s="42" t="e">
        <f t="shared" si="9"/>
        <v>#N/A</v>
      </c>
      <c r="D133" s="42" t="e">
        <f t="shared" si="10"/>
        <v>#N/A</v>
      </c>
      <c r="E133" s="43" t="e">
        <f t="shared" si="11"/>
        <v>#N/A</v>
      </c>
    </row>
    <row r="134" spans="1:5" x14ac:dyDescent="0.25">
      <c r="A134" s="9" t="e">
        <f t="shared" si="7"/>
        <v>#N/A</v>
      </c>
      <c r="B134" s="44" t="e">
        <f t="shared" si="12"/>
        <v>#N/A</v>
      </c>
      <c r="C134" s="42" t="e">
        <f t="shared" si="9"/>
        <v>#N/A</v>
      </c>
      <c r="D134" s="42" t="e">
        <f t="shared" si="10"/>
        <v>#N/A</v>
      </c>
      <c r="E134" s="43" t="e">
        <f t="shared" si="11"/>
        <v>#N/A</v>
      </c>
    </row>
    <row r="135" spans="1:5" x14ac:dyDescent="0.25">
      <c r="A135" s="9" t="e">
        <f t="shared" si="7"/>
        <v>#N/A</v>
      </c>
      <c r="B135" s="44" t="e">
        <f t="shared" si="12"/>
        <v>#N/A</v>
      </c>
      <c r="C135" s="42" t="e">
        <f t="shared" si="9"/>
        <v>#N/A</v>
      </c>
      <c r="D135" s="42" t="e">
        <f t="shared" si="10"/>
        <v>#N/A</v>
      </c>
      <c r="E135" s="43" t="e">
        <f t="shared" si="11"/>
        <v>#N/A</v>
      </c>
    </row>
    <row r="136" spans="1:5" x14ac:dyDescent="0.25">
      <c r="A136" s="9" t="e">
        <f t="shared" si="7"/>
        <v>#N/A</v>
      </c>
      <c r="B136" s="44" t="e">
        <f t="shared" si="12"/>
        <v>#N/A</v>
      </c>
      <c r="C136" s="42" t="e">
        <f t="shared" si="9"/>
        <v>#N/A</v>
      </c>
      <c r="D136" s="42" t="e">
        <f t="shared" si="10"/>
        <v>#N/A</v>
      </c>
      <c r="E136" s="43" t="e">
        <f t="shared" si="11"/>
        <v>#N/A</v>
      </c>
    </row>
    <row r="137" spans="1:5" x14ac:dyDescent="0.25">
      <c r="A137" s="9" t="e">
        <f t="shared" ref="A137:A200" si="13">IF(ISNUMBER(A136),IF((1+A136)&gt;Duree,NA(),A136+1),NA())</f>
        <v>#N/A</v>
      </c>
      <c r="B137" s="44" t="e">
        <f t="shared" si="12"/>
        <v>#N/A</v>
      </c>
      <c r="C137" s="42" t="e">
        <f t="shared" ref="C137:C200" si="14">IF(ISNA(A137),NA(),-IPMT(Tx_annuel/12,Periode,Duree,Montant))</f>
        <v>#N/A</v>
      </c>
      <c r="D137" s="42" t="e">
        <f t="shared" ref="D137:D200" si="15">IF(ISNA(A137),NA(),Interets+Amortissements)</f>
        <v>#N/A</v>
      </c>
      <c r="E137" s="43" t="e">
        <f t="shared" ref="E137:E200" si="16">IF(ISNA(A137),NA(),-PPMT(Tx_annuel/12,Periode,Duree,Montant))</f>
        <v>#N/A</v>
      </c>
    </row>
    <row r="138" spans="1:5" x14ac:dyDescent="0.25">
      <c r="A138" s="9" t="e">
        <f t="shared" si="13"/>
        <v>#N/A</v>
      </c>
      <c r="B138" s="44" t="e">
        <f t="shared" si="12"/>
        <v>#N/A</v>
      </c>
      <c r="C138" s="42" t="e">
        <f t="shared" si="14"/>
        <v>#N/A</v>
      </c>
      <c r="D138" s="42" t="e">
        <f t="shared" si="15"/>
        <v>#N/A</v>
      </c>
      <c r="E138" s="43" t="e">
        <f t="shared" si="16"/>
        <v>#N/A</v>
      </c>
    </row>
    <row r="139" spans="1:5" x14ac:dyDescent="0.25">
      <c r="A139" s="9" t="e">
        <f t="shared" si="13"/>
        <v>#N/A</v>
      </c>
      <c r="B139" s="44" t="e">
        <f t="shared" si="12"/>
        <v>#N/A</v>
      </c>
      <c r="C139" s="42" t="e">
        <f t="shared" si="14"/>
        <v>#N/A</v>
      </c>
      <c r="D139" s="42" t="e">
        <f t="shared" si="15"/>
        <v>#N/A</v>
      </c>
      <c r="E139" s="43" t="e">
        <f t="shared" si="16"/>
        <v>#N/A</v>
      </c>
    </row>
    <row r="140" spans="1:5" x14ac:dyDescent="0.25">
      <c r="A140" s="9" t="e">
        <f t="shared" si="13"/>
        <v>#N/A</v>
      </c>
      <c r="B140" s="44" t="e">
        <f t="shared" si="12"/>
        <v>#N/A</v>
      </c>
      <c r="C140" s="42" t="e">
        <f t="shared" si="14"/>
        <v>#N/A</v>
      </c>
      <c r="D140" s="42" t="e">
        <f t="shared" si="15"/>
        <v>#N/A</v>
      </c>
      <c r="E140" s="43" t="e">
        <f t="shared" si="16"/>
        <v>#N/A</v>
      </c>
    </row>
    <row r="141" spans="1:5" x14ac:dyDescent="0.25">
      <c r="A141" s="9" t="e">
        <f t="shared" si="13"/>
        <v>#N/A</v>
      </c>
      <c r="B141" s="44" t="e">
        <f t="shared" si="12"/>
        <v>#N/A</v>
      </c>
      <c r="C141" s="42" t="e">
        <f t="shared" si="14"/>
        <v>#N/A</v>
      </c>
      <c r="D141" s="42" t="e">
        <f t="shared" si="15"/>
        <v>#N/A</v>
      </c>
      <c r="E141" s="43" t="e">
        <f t="shared" si="16"/>
        <v>#N/A</v>
      </c>
    </row>
    <row r="142" spans="1:5" x14ac:dyDescent="0.25">
      <c r="A142" s="9" t="e">
        <f t="shared" si="13"/>
        <v>#N/A</v>
      </c>
      <c r="B142" s="44" t="e">
        <f t="shared" si="12"/>
        <v>#N/A</v>
      </c>
      <c r="C142" s="42" t="e">
        <f t="shared" si="14"/>
        <v>#N/A</v>
      </c>
      <c r="D142" s="42" t="e">
        <f t="shared" si="15"/>
        <v>#N/A</v>
      </c>
      <c r="E142" s="43" t="e">
        <f t="shared" si="16"/>
        <v>#N/A</v>
      </c>
    </row>
    <row r="143" spans="1:5" x14ac:dyDescent="0.25">
      <c r="A143" s="9" t="e">
        <f t="shared" si="13"/>
        <v>#N/A</v>
      </c>
      <c r="B143" s="44" t="e">
        <f t="shared" si="12"/>
        <v>#N/A</v>
      </c>
      <c r="C143" s="42" t="e">
        <f t="shared" si="14"/>
        <v>#N/A</v>
      </c>
      <c r="D143" s="42" t="e">
        <f t="shared" si="15"/>
        <v>#N/A</v>
      </c>
      <c r="E143" s="43" t="e">
        <f t="shared" si="16"/>
        <v>#N/A</v>
      </c>
    </row>
    <row r="144" spans="1:5" x14ac:dyDescent="0.25">
      <c r="A144" s="9" t="e">
        <f t="shared" si="13"/>
        <v>#N/A</v>
      </c>
      <c r="B144" s="44" t="e">
        <f t="shared" si="12"/>
        <v>#N/A</v>
      </c>
      <c r="C144" s="42" t="e">
        <f t="shared" si="14"/>
        <v>#N/A</v>
      </c>
      <c r="D144" s="42" t="e">
        <f t="shared" si="15"/>
        <v>#N/A</v>
      </c>
      <c r="E144" s="43" t="e">
        <f t="shared" si="16"/>
        <v>#N/A</v>
      </c>
    </row>
    <row r="145" spans="1:5" x14ac:dyDescent="0.25">
      <c r="A145" s="9" t="e">
        <f t="shared" si="13"/>
        <v>#N/A</v>
      </c>
      <c r="B145" s="44" t="e">
        <f t="shared" si="12"/>
        <v>#N/A</v>
      </c>
      <c r="C145" s="42" t="e">
        <f t="shared" si="14"/>
        <v>#N/A</v>
      </c>
      <c r="D145" s="42" t="e">
        <f t="shared" si="15"/>
        <v>#N/A</v>
      </c>
      <c r="E145" s="43" t="e">
        <f t="shared" si="16"/>
        <v>#N/A</v>
      </c>
    </row>
    <row r="146" spans="1:5" x14ac:dyDescent="0.25">
      <c r="A146" s="9" t="e">
        <f t="shared" si="13"/>
        <v>#N/A</v>
      </c>
      <c r="B146" s="44" t="e">
        <f t="shared" si="12"/>
        <v>#N/A</v>
      </c>
      <c r="C146" s="42" t="e">
        <f t="shared" si="14"/>
        <v>#N/A</v>
      </c>
      <c r="D146" s="42" t="e">
        <f t="shared" si="15"/>
        <v>#N/A</v>
      </c>
      <c r="E146" s="43" t="e">
        <f t="shared" si="16"/>
        <v>#N/A</v>
      </c>
    </row>
    <row r="147" spans="1:5" x14ac:dyDescent="0.25">
      <c r="A147" s="9" t="e">
        <f t="shared" si="13"/>
        <v>#N/A</v>
      </c>
      <c r="B147" s="44" t="e">
        <f t="shared" si="12"/>
        <v>#N/A</v>
      </c>
      <c r="C147" s="42" t="e">
        <f t="shared" si="14"/>
        <v>#N/A</v>
      </c>
      <c r="D147" s="42" t="e">
        <f t="shared" si="15"/>
        <v>#N/A</v>
      </c>
      <c r="E147" s="43" t="e">
        <f t="shared" si="16"/>
        <v>#N/A</v>
      </c>
    </row>
    <row r="148" spans="1:5" x14ac:dyDescent="0.25">
      <c r="A148" s="9" t="e">
        <f t="shared" si="13"/>
        <v>#N/A</v>
      </c>
      <c r="B148" s="44" t="e">
        <f t="shared" si="12"/>
        <v>#N/A</v>
      </c>
      <c r="C148" s="42" t="e">
        <f t="shared" si="14"/>
        <v>#N/A</v>
      </c>
      <c r="D148" s="42" t="e">
        <f t="shared" si="15"/>
        <v>#N/A</v>
      </c>
      <c r="E148" s="43" t="e">
        <f t="shared" si="16"/>
        <v>#N/A</v>
      </c>
    </row>
    <row r="149" spans="1:5" x14ac:dyDescent="0.25">
      <c r="A149" s="9" t="e">
        <f t="shared" si="13"/>
        <v>#N/A</v>
      </c>
      <c r="B149" s="44" t="e">
        <f t="shared" si="12"/>
        <v>#N/A</v>
      </c>
      <c r="C149" s="42" t="e">
        <f t="shared" si="14"/>
        <v>#N/A</v>
      </c>
      <c r="D149" s="42" t="e">
        <f t="shared" si="15"/>
        <v>#N/A</v>
      </c>
      <c r="E149" s="43" t="e">
        <f t="shared" si="16"/>
        <v>#N/A</v>
      </c>
    </row>
    <row r="150" spans="1:5" x14ac:dyDescent="0.25">
      <c r="A150" s="9" t="e">
        <f t="shared" si="13"/>
        <v>#N/A</v>
      </c>
      <c r="B150" s="44" t="e">
        <f t="shared" si="12"/>
        <v>#N/A</v>
      </c>
      <c r="C150" s="42" t="e">
        <f t="shared" si="14"/>
        <v>#N/A</v>
      </c>
      <c r="D150" s="42" t="e">
        <f t="shared" si="15"/>
        <v>#N/A</v>
      </c>
      <c r="E150" s="43" t="e">
        <f t="shared" si="16"/>
        <v>#N/A</v>
      </c>
    </row>
    <row r="151" spans="1:5" x14ac:dyDescent="0.25">
      <c r="A151" s="9" t="e">
        <f t="shared" si="13"/>
        <v>#N/A</v>
      </c>
      <c r="B151" s="44" t="e">
        <f t="shared" si="12"/>
        <v>#N/A</v>
      </c>
      <c r="C151" s="42" t="e">
        <f t="shared" si="14"/>
        <v>#N/A</v>
      </c>
      <c r="D151" s="42" t="e">
        <f t="shared" si="15"/>
        <v>#N/A</v>
      </c>
      <c r="E151" s="43" t="e">
        <f t="shared" si="16"/>
        <v>#N/A</v>
      </c>
    </row>
    <row r="152" spans="1:5" x14ac:dyDescent="0.25">
      <c r="A152" s="9" t="e">
        <f t="shared" si="13"/>
        <v>#N/A</v>
      </c>
      <c r="B152" s="44" t="e">
        <f t="shared" si="12"/>
        <v>#N/A</v>
      </c>
      <c r="C152" s="42" t="e">
        <f t="shared" si="14"/>
        <v>#N/A</v>
      </c>
      <c r="D152" s="42" t="e">
        <f t="shared" si="15"/>
        <v>#N/A</v>
      </c>
      <c r="E152" s="43" t="e">
        <f t="shared" si="16"/>
        <v>#N/A</v>
      </c>
    </row>
    <row r="153" spans="1:5" x14ac:dyDescent="0.25">
      <c r="A153" s="9" t="e">
        <f t="shared" si="13"/>
        <v>#N/A</v>
      </c>
      <c r="B153" s="44" t="e">
        <f t="shared" si="12"/>
        <v>#N/A</v>
      </c>
      <c r="C153" s="42" t="e">
        <f t="shared" si="14"/>
        <v>#N/A</v>
      </c>
      <c r="D153" s="42" t="e">
        <f t="shared" si="15"/>
        <v>#N/A</v>
      </c>
      <c r="E153" s="43" t="e">
        <f t="shared" si="16"/>
        <v>#N/A</v>
      </c>
    </row>
    <row r="154" spans="1:5" x14ac:dyDescent="0.25">
      <c r="A154" s="9" t="e">
        <f t="shared" si="13"/>
        <v>#N/A</v>
      </c>
      <c r="B154" s="44" t="e">
        <f t="shared" si="12"/>
        <v>#N/A</v>
      </c>
      <c r="C154" s="42" t="e">
        <f t="shared" si="14"/>
        <v>#N/A</v>
      </c>
      <c r="D154" s="42" t="e">
        <f t="shared" si="15"/>
        <v>#N/A</v>
      </c>
      <c r="E154" s="43" t="e">
        <f t="shared" si="16"/>
        <v>#N/A</v>
      </c>
    </row>
    <row r="155" spans="1:5" x14ac:dyDescent="0.25">
      <c r="A155" s="9" t="e">
        <f t="shared" si="13"/>
        <v>#N/A</v>
      </c>
      <c r="B155" s="44" t="e">
        <f t="shared" si="12"/>
        <v>#N/A</v>
      </c>
      <c r="C155" s="42" t="e">
        <f t="shared" si="14"/>
        <v>#N/A</v>
      </c>
      <c r="D155" s="42" t="e">
        <f t="shared" si="15"/>
        <v>#N/A</v>
      </c>
      <c r="E155" s="43" t="e">
        <f t="shared" si="16"/>
        <v>#N/A</v>
      </c>
    </row>
    <row r="156" spans="1:5" x14ac:dyDescent="0.25">
      <c r="A156" s="9" t="e">
        <f t="shared" si="13"/>
        <v>#N/A</v>
      </c>
      <c r="B156" s="44" t="e">
        <f t="shared" si="12"/>
        <v>#N/A</v>
      </c>
      <c r="C156" s="42" t="e">
        <f t="shared" si="14"/>
        <v>#N/A</v>
      </c>
      <c r="D156" s="42" t="e">
        <f t="shared" si="15"/>
        <v>#N/A</v>
      </c>
      <c r="E156" s="43" t="e">
        <f t="shared" si="16"/>
        <v>#N/A</v>
      </c>
    </row>
    <row r="157" spans="1:5" x14ac:dyDescent="0.25">
      <c r="A157" s="9" t="e">
        <f t="shared" si="13"/>
        <v>#N/A</v>
      </c>
      <c r="B157" s="44" t="e">
        <f t="shared" si="12"/>
        <v>#N/A</v>
      </c>
      <c r="C157" s="42" t="e">
        <f t="shared" si="14"/>
        <v>#N/A</v>
      </c>
      <c r="D157" s="42" t="e">
        <f t="shared" si="15"/>
        <v>#N/A</v>
      </c>
      <c r="E157" s="43" t="e">
        <f t="shared" si="16"/>
        <v>#N/A</v>
      </c>
    </row>
    <row r="158" spans="1:5" x14ac:dyDescent="0.25">
      <c r="A158" s="9" t="e">
        <f t="shared" si="13"/>
        <v>#N/A</v>
      </c>
      <c r="B158" s="44" t="e">
        <f t="shared" si="12"/>
        <v>#N/A</v>
      </c>
      <c r="C158" s="42" t="e">
        <f t="shared" si="14"/>
        <v>#N/A</v>
      </c>
      <c r="D158" s="42" t="e">
        <f t="shared" si="15"/>
        <v>#N/A</v>
      </c>
      <c r="E158" s="43" t="e">
        <f t="shared" si="16"/>
        <v>#N/A</v>
      </c>
    </row>
    <row r="159" spans="1:5" x14ac:dyDescent="0.25">
      <c r="A159" s="9" t="e">
        <f t="shared" si="13"/>
        <v>#N/A</v>
      </c>
      <c r="B159" s="44" t="e">
        <f t="shared" si="12"/>
        <v>#N/A</v>
      </c>
      <c r="C159" s="42" t="e">
        <f t="shared" si="14"/>
        <v>#N/A</v>
      </c>
      <c r="D159" s="42" t="e">
        <f t="shared" si="15"/>
        <v>#N/A</v>
      </c>
      <c r="E159" s="43" t="e">
        <f t="shared" si="16"/>
        <v>#N/A</v>
      </c>
    </row>
    <row r="160" spans="1:5" x14ac:dyDescent="0.25">
      <c r="A160" s="9" t="e">
        <f t="shared" si="13"/>
        <v>#N/A</v>
      </c>
      <c r="B160" s="44" t="e">
        <f t="shared" si="12"/>
        <v>#N/A</v>
      </c>
      <c r="C160" s="42" t="e">
        <f t="shared" si="14"/>
        <v>#N/A</v>
      </c>
      <c r="D160" s="42" t="e">
        <f t="shared" si="15"/>
        <v>#N/A</v>
      </c>
      <c r="E160" s="43" t="e">
        <f t="shared" si="16"/>
        <v>#N/A</v>
      </c>
    </row>
    <row r="161" spans="1:5" x14ac:dyDescent="0.25">
      <c r="A161" s="9" t="e">
        <f t="shared" si="13"/>
        <v>#N/A</v>
      </c>
      <c r="B161" s="44" t="e">
        <f t="shared" si="12"/>
        <v>#N/A</v>
      </c>
      <c r="C161" s="42" t="e">
        <f t="shared" si="14"/>
        <v>#N/A</v>
      </c>
      <c r="D161" s="42" t="e">
        <f t="shared" si="15"/>
        <v>#N/A</v>
      </c>
      <c r="E161" s="43" t="e">
        <f t="shared" si="16"/>
        <v>#N/A</v>
      </c>
    </row>
    <row r="162" spans="1:5" x14ac:dyDescent="0.25">
      <c r="A162" s="9" t="e">
        <f t="shared" si="13"/>
        <v>#N/A</v>
      </c>
      <c r="B162" s="44" t="e">
        <f t="shared" si="12"/>
        <v>#N/A</v>
      </c>
      <c r="C162" s="42" t="e">
        <f t="shared" si="14"/>
        <v>#N/A</v>
      </c>
      <c r="D162" s="42" t="e">
        <f t="shared" si="15"/>
        <v>#N/A</v>
      </c>
      <c r="E162" s="43" t="e">
        <f t="shared" si="16"/>
        <v>#N/A</v>
      </c>
    </row>
    <row r="163" spans="1:5" x14ac:dyDescent="0.25">
      <c r="A163" s="9" t="e">
        <f t="shared" si="13"/>
        <v>#N/A</v>
      </c>
      <c r="B163" s="44" t="e">
        <f t="shared" si="12"/>
        <v>#N/A</v>
      </c>
      <c r="C163" s="42" t="e">
        <f t="shared" si="14"/>
        <v>#N/A</v>
      </c>
      <c r="D163" s="42" t="e">
        <f t="shared" si="15"/>
        <v>#N/A</v>
      </c>
      <c r="E163" s="43" t="e">
        <f t="shared" si="16"/>
        <v>#N/A</v>
      </c>
    </row>
    <row r="164" spans="1:5" x14ac:dyDescent="0.25">
      <c r="A164" s="9" t="e">
        <f t="shared" si="13"/>
        <v>#N/A</v>
      </c>
      <c r="B164" s="44" t="e">
        <f t="shared" si="12"/>
        <v>#N/A</v>
      </c>
      <c r="C164" s="42" t="e">
        <f t="shared" si="14"/>
        <v>#N/A</v>
      </c>
      <c r="D164" s="42" t="e">
        <f t="shared" si="15"/>
        <v>#N/A</v>
      </c>
      <c r="E164" s="43" t="e">
        <f t="shared" si="16"/>
        <v>#N/A</v>
      </c>
    </row>
    <row r="165" spans="1:5" x14ac:dyDescent="0.25">
      <c r="A165" s="9" t="e">
        <f t="shared" si="13"/>
        <v>#N/A</v>
      </c>
      <c r="B165" s="44" t="e">
        <f t="shared" si="12"/>
        <v>#N/A</v>
      </c>
      <c r="C165" s="42" t="e">
        <f t="shared" si="14"/>
        <v>#N/A</v>
      </c>
      <c r="D165" s="42" t="e">
        <f t="shared" si="15"/>
        <v>#N/A</v>
      </c>
      <c r="E165" s="43" t="e">
        <f t="shared" si="16"/>
        <v>#N/A</v>
      </c>
    </row>
    <row r="166" spans="1:5" x14ac:dyDescent="0.25">
      <c r="A166" s="9" t="e">
        <f t="shared" si="13"/>
        <v>#N/A</v>
      </c>
      <c r="B166" s="44" t="e">
        <f t="shared" si="12"/>
        <v>#N/A</v>
      </c>
      <c r="C166" s="42" t="e">
        <f t="shared" si="14"/>
        <v>#N/A</v>
      </c>
      <c r="D166" s="42" t="e">
        <f t="shared" si="15"/>
        <v>#N/A</v>
      </c>
      <c r="E166" s="43" t="e">
        <f t="shared" si="16"/>
        <v>#N/A</v>
      </c>
    </row>
    <row r="167" spans="1:5" x14ac:dyDescent="0.25">
      <c r="A167" s="9" t="e">
        <f t="shared" si="13"/>
        <v>#N/A</v>
      </c>
      <c r="B167" s="44" t="e">
        <f t="shared" si="12"/>
        <v>#N/A</v>
      </c>
      <c r="C167" s="42" t="e">
        <f t="shared" si="14"/>
        <v>#N/A</v>
      </c>
      <c r="D167" s="42" t="e">
        <f t="shared" si="15"/>
        <v>#N/A</v>
      </c>
      <c r="E167" s="43" t="e">
        <f t="shared" si="16"/>
        <v>#N/A</v>
      </c>
    </row>
    <row r="168" spans="1:5" x14ac:dyDescent="0.25">
      <c r="A168" s="9" t="e">
        <f t="shared" si="13"/>
        <v>#N/A</v>
      </c>
      <c r="B168" s="44" t="e">
        <f t="shared" si="12"/>
        <v>#N/A</v>
      </c>
      <c r="C168" s="42" t="e">
        <f t="shared" si="14"/>
        <v>#N/A</v>
      </c>
      <c r="D168" s="42" t="e">
        <f t="shared" si="15"/>
        <v>#N/A</v>
      </c>
      <c r="E168" s="43" t="e">
        <f t="shared" si="16"/>
        <v>#N/A</v>
      </c>
    </row>
    <row r="169" spans="1:5" x14ac:dyDescent="0.25">
      <c r="A169" s="9" t="e">
        <f t="shared" si="13"/>
        <v>#N/A</v>
      </c>
      <c r="B169" s="44" t="e">
        <f t="shared" si="12"/>
        <v>#N/A</v>
      </c>
      <c r="C169" s="42" t="e">
        <f t="shared" si="14"/>
        <v>#N/A</v>
      </c>
      <c r="D169" s="42" t="e">
        <f t="shared" si="15"/>
        <v>#N/A</v>
      </c>
      <c r="E169" s="43" t="e">
        <f t="shared" si="16"/>
        <v>#N/A</v>
      </c>
    </row>
    <row r="170" spans="1:5" x14ac:dyDescent="0.25">
      <c r="A170" s="9" t="e">
        <f t="shared" si="13"/>
        <v>#N/A</v>
      </c>
      <c r="B170" s="44" t="e">
        <f t="shared" si="12"/>
        <v>#N/A</v>
      </c>
      <c r="C170" s="42" t="e">
        <f t="shared" si="14"/>
        <v>#N/A</v>
      </c>
      <c r="D170" s="42" t="e">
        <f t="shared" si="15"/>
        <v>#N/A</v>
      </c>
      <c r="E170" s="43" t="e">
        <f t="shared" si="16"/>
        <v>#N/A</v>
      </c>
    </row>
    <row r="171" spans="1:5" x14ac:dyDescent="0.25">
      <c r="A171" s="9" t="e">
        <f t="shared" si="13"/>
        <v>#N/A</v>
      </c>
      <c r="B171" s="44" t="e">
        <f t="shared" si="12"/>
        <v>#N/A</v>
      </c>
      <c r="C171" s="42" t="e">
        <f t="shared" si="14"/>
        <v>#N/A</v>
      </c>
      <c r="D171" s="42" t="e">
        <f t="shared" si="15"/>
        <v>#N/A</v>
      </c>
      <c r="E171" s="43" t="e">
        <f t="shared" si="16"/>
        <v>#N/A</v>
      </c>
    </row>
    <row r="172" spans="1:5" x14ac:dyDescent="0.25">
      <c r="A172" s="9" t="e">
        <f t="shared" si="13"/>
        <v>#N/A</v>
      </c>
      <c r="B172" s="44" t="e">
        <f t="shared" si="12"/>
        <v>#N/A</v>
      </c>
      <c r="C172" s="42" t="e">
        <f t="shared" si="14"/>
        <v>#N/A</v>
      </c>
      <c r="D172" s="42" t="e">
        <f t="shared" si="15"/>
        <v>#N/A</v>
      </c>
      <c r="E172" s="43" t="e">
        <f t="shared" si="16"/>
        <v>#N/A</v>
      </c>
    </row>
    <row r="173" spans="1:5" x14ac:dyDescent="0.25">
      <c r="A173" s="9" t="e">
        <f t="shared" si="13"/>
        <v>#N/A</v>
      </c>
      <c r="B173" s="44" t="e">
        <f t="shared" si="12"/>
        <v>#N/A</v>
      </c>
      <c r="C173" s="42" t="e">
        <f t="shared" si="14"/>
        <v>#N/A</v>
      </c>
      <c r="D173" s="42" t="e">
        <f t="shared" si="15"/>
        <v>#N/A</v>
      </c>
      <c r="E173" s="43" t="e">
        <f t="shared" si="16"/>
        <v>#N/A</v>
      </c>
    </row>
    <row r="174" spans="1:5" x14ac:dyDescent="0.25">
      <c r="A174" s="9" t="e">
        <f t="shared" si="13"/>
        <v>#N/A</v>
      </c>
      <c r="B174" s="44" t="e">
        <f t="shared" si="12"/>
        <v>#N/A</v>
      </c>
      <c r="C174" s="42" t="e">
        <f t="shared" si="14"/>
        <v>#N/A</v>
      </c>
      <c r="D174" s="42" t="e">
        <f t="shared" si="15"/>
        <v>#N/A</v>
      </c>
      <c r="E174" s="43" t="e">
        <f t="shared" si="16"/>
        <v>#N/A</v>
      </c>
    </row>
    <row r="175" spans="1:5" x14ac:dyDescent="0.25">
      <c r="A175" s="9" t="e">
        <f t="shared" si="13"/>
        <v>#N/A</v>
      </c>
      <c r="B175" s="44" t="e">
        <f t="shared" si="12"/>
        <v>#N/A</v>
      </c>
      <c r="C175" s="42" t="e">
        <f t="shared" si="14"/>
        <v>#N/A</v>
      </c>
      <c r="D175" s="42" t="e">
        <f t="shared" si="15"/>
        <v>#N/A</v>
      </c>
      <c r="E175" s="43" t="e">
        <f t="shared" si="16"/>
        <v>#N/A</v>
      </c>
    </row>
    <row r="176" spans="1:5" x14ac:dyDescent="0.25">
      <c r="A176" s="9" t="e">
        <f t="shared" si="13"/>
        <v>#N/A</v>
      </c>
      <c r="B176" s="44" t="e">
        <f t="shared" si="12"/>
        <v>#N/A</v>
      </c>
      <c r="C176" s="42" t="e">
        <f t="shared" si="14"/>
        <v>#N/A</v>
      </c>
      <c r="D176" s="42" t="e">
        <f t="shared" si="15"/>
        <v>#N/A</v>
      </c>
      <c r="E176" s="43" t="e">
        <f t="shared" si="16"/>
        <v>#N/A</v>
      </c>
    </row>
    <row r="177" spans="1:5" x14ac:dyDescent="0.25">
      <c r="A177" s="9" t="e">
        <f t="shared" si="13"/>
        <v>#N/A</v>
      </c>
      <c r="B177" s="44" t="e">
        <f t="shared" si="12"/>
        <v>#N/A</v>
      </c>
      <c r="C177" s="42" t="e">
        <f t="shared" si="14"/>
        <v>#N/A</v>
      </c>
      <c r="D177" s="42" t="e">
        <f t="shared" si="15"/>
        <v>#N/A</v>
      </c>
      <c r="E177" s="43" t="e">
        <f t="shared" si="16"/>
        <v>#N/A</v>
      </c>
    </row>
    <row r="178" spans="1:5" x14ac:dyDescent="0.25">
      <c r="A178" s="9" t="e">
        <f t="shared" si="13"/>
        <v>#N/A</v>
      </c>
      <c r="B178" s="44" t="e">
        <f t="shared" si="12"/>
        <v>#N/A</v>
      </c>
      <c r="C178" s="42" t="e">
        <f t="shared" si="14"/>
        <v>#N/A</v>
      </c>
      <c r="D178" s="42" t="e">
        <f t="shared" si="15"/>
        <v>#N/A</v>
      </c>
      <c r="E178" s="43" t="e">
        <f t="shared" si="16"/>
        <v>#N/A</v>
      </c>
    </row>
    <row r="179" spans="1:5" x14ac:dyDescent="0.25">
      <c r="A179" s="9" t="e">
        <f t="shared" si="13"/>
        <v>#N/A</v>
      </c>
      <c r="B179" s="44" t="e">
        <f t="shared" si="12"/>
        <v>#N/A</v>
      </c>
      <c r="C179" s="42" t="e">
        <f t="shared" si="14"/>
        <v>#N/A</v>
      </c>
      <c r="D179" s="42" t="e">
        <f t="shared" si="15"/>
        <v>#N/A</v>
      </c>
      <c r="E179" s="43" t="e">
        <f t="shared" si="16"/>
        <v>#N/A</v>
      </c>
    </row>
    <row r="180" spans="1:5" x14ac:dyDescent="0.25">
      <c r="A180" s="9" t="e">
        <f t="shared" si="13"/>
        <v>#N/A</v>
      </c>
      <c r="B180" s="44" t="e">
        <f t="shared" si="12"/>
        <v>#N/A</v>
      </c>
      <c r="C180" s="42" t="e">
        <f t="shared" si="14"/>
        <v>#N/A</v>
      </c>
      <c r="D180" s="42" t="e">
        <f t="shared" si="15"/>
        <v>#N/A</v>
      </c>
      <c r="E180" s="43" t="e">
        <f t="shared" si="16"/>
        <v>#N/A</v>
      </c>
    </row>
    <row r="181" spans="1:5" x14ac:dyDescent="0.25">
      <c r="A181" s="9" t="e">
        <f t="shared" si="13"/>
        <v>#N/A</v>
      </c>
      <c r="B181" s="44" t="e">
        <f t="shared" si="12"/>
        <v>#N/A</v>
      </c>
      <c r="C181" s="42" t="e">
        <f t="shared" si="14"/>
        <v>#N/A</v>
      </c>
      <c r="D181" s="42" t="e">
        <f t="shared" si="15"/>
        <v>#N/A</v>
      </c>
      <c r="E181" s="43" t="e">
        <f t="shared" si="16"/>
        <v>#N/A</v>
      </c>
    </row>
    <row r="182" spans="1:5" x14ac:dyDescent="0.25">
      <c r="A182" s="9" t="e">
        <f t="shared" si="13"/>
        <v>#N/A</v>
      </c>
      <c r="B182" s="44" t="e">
        <f t="shared" si="12"/>
        <v>#N/A</v>
      </c>
      <c r="C182" s="42" t="e">
        <f t="shared" si="14"/>
        <v>#N/A</v>
      </c>
      <c r="D182" s="42" t="e">
        <f t="shared" si="15"/>
        <v>#N/A</v>
      </c>
      <c r="E182" s="43" t="e">
        <f t="shared" si="16"/>
        <v>#N/A</v>
      </c>
    </row>
    <row r="183" spans="1:5" x14ac:dyDescent="0.25">
      <c r="A183" s="9" t="e">
        <f t="shared" si="13"/>
        <v>#N/A</v>
      </c>
      <c r="B183" s="44" t="e">
        <f t="shared" si="12"/>
        <v>#N/A</v>
      </c>
      <c r="C183" s="42" t="e">
        <f t="shared" si="14"/>
        <v>#N/A</v>
      </c>
      <c r="D183" s="42" t="e">
        <f t="shared" si="15"/>
        <v>#N/A</v>
      </c>
      <c r="E183" s="43" t="e">
        <f t="shared" si="16"/>
        <v>#N/A</v>
      </c>
    </row>
    <row r="184" spans="1:5" x14ac:dyDescent="0.25">
      <c r="A184" s="9" t="e">
        <f t="shared" si="13"/>
        <v>#N/A</v>
      </c>
      <c r="B184" s="44" t="e">
        <f t="shared" si="12"/>
        <v>#N/A</v>
      </c>
      <c r="C184" s="42" t="e">
        <f t="shared" si="14"/>
        <v>#N/A</v>
      </c>
      <c r="D184" s="42" t="e">
        <f t="shared" si="15"/>
        <v>#N/A</v>
      </c>
      <c r="E184" s="43" t="e">
        <f t="shared" si="16"/>
        <v>#N/A</v>
      </c>
    </row>
    <row r="185" spans="1:5" x14ac:dyDescent="0.25">
      <c r="A185" s="9" t="e">
        <f t="shared" si="13"/>
        <v>#N/A</v>
      </c>
      <c r="B185" s="44" t="e">
        <f t="shared" si="12"/>
        <v>#N/A</v>
      </c>
      <c r="C185" s="42" t="e">
        <f t="shared" si="14"/>
        <v>#N/A</v>
      </c>
      <c r="D185" s="42" t="e">
        <f t="shared" si="15"/>
        <v>#N/A</v>
      </c>
      <c r="E185" s="43" t="e">
        <f t="shared" si="16"/>
        <v>#N/A</v>
      </c>
    </row>
    <row r="186" spans="1:5" x14ac:dyDescent="0.25">
      <c r="A186" s="9" t="e">
        <f t="shared" si="13"/>
        <v>#N/A</v>
      </c>
      <c r="B186" s="44" t="e">
        <f t="shared" si="12"/>
        <v>#N/A</v>
      </c>
      <c r="C186" s="42" t="e">
        <f t="shared" si="14"/>
        <v>#N/A</v>
      </c>
      <c r="D186" s="42" t="e">
        <f t="shared" si="15"/>
        <v>#N/A</v>
      </c>
      <c r="E186" s="43" t="e">
        <f t="shared" si="16"/>
        <v>#N/A</v>
      </c>
    </row>
    <row r="187" spans="1:5" x14ac:dyDescent="0.25">
      <c r="A187" s="9" t="e">
        <f t="shared" si="13"/>
        <v>#N/A</v>
      </c>
      <c r="B187" s="44" t="e">
        <f t="shared" si="12"/>
        <v>#N/A</v>
      </c>
      <c r="C187" s="42" t="e">
        <f t="shared" si="14"/>
        <v>#N/A</v>
      </c>
      <c r="D187" s="42" t="e">
        <f t="shared" si="15"/>
        <v>#N/A</v>
      </c>
      <c r="E187" s="43" t="e">
        <f t="shared" si="16"/>
        <v>#N/A</v>
      </c>
    </row>
    <row r="188" spans="1:5" x14ac:dyDescent="0.25">
      <c r="A188" s="9" t="e">
        <f t="shared" si="13"/>
        <v>#N/A</v>
      </c>
      <c r="B188" s="44" t="e">
        <f t="shared" si="12"/>
        <v>#N/A</v>
      </c>
      <c r="C188" s="42" t="e">
        <f t="shared" si="14"/>
        <v>#N/A</v>
      </c>
      <c r="D188" s="42" t="e">
        <f t="shared" si="15"/>
        <v>#N/A</v>
      </c>
      <c r="E188" s="43" t="e">
        <f t="shared" si="16"/>
        <v>#N/A</v>
      </c>
    </row>
    <row r="189" spans="1:5" x14ac:dyDescent="0.25">
      <c r="A189" s="9" t="e">
        <f t="shared" si="13"/>
        <v>#N/A</v>
      </c>
      <c r="B189" s="44" t="e">
        <f t="shared" si="12"/>
        <v>#N/A</v>
      </c>
      <c r="C189" s="42" t="e">
        <f t="shared" si="14"/>
        <v>#N/A</v>
      </c>
      <c r="D189" s="42" t="e">
        <f t="shared" si="15"/>
        <v>#N/A</v>
      </c>
      <c r="E189" s="43" t="e">
        <f t="shared" si="16"/>
        <v>#N/A</v>
      </c>
    </row>
    <row r="190" spans="1:5" x14ac:dyDescent="0.25">
      <c r="A190" s="9" t="e">
        <f t="shared" si="13"/>
        <v>#N/A</v>
      </c>
      <c r="B190" s="44" t="e">
        <f t="shared" si="12"/>
        <v>#N/A</v>
      </c>
      <c r="C190" s="42" t="e">
        <f t="shared" si="14"/>
        <v>#N/A</v>
      </c>
      <c r="D190" s="42" t="e">
        <f t="shared" si="15"/>
        <v>#N/A</v>
      </c>
      <c r="E190" s="43" t="e">
        <f t="shared" si="16"/>
        <v>#N/A</v>
      </c>
    </row>
    <row r="191" spans="1:5" x14ac:dyDescent="0.25">
      <c r="A191" s="9" t="e">
        <f t="shared" si="13"/>
        <v>#N/A</v>
      </c>
      <c r="B191" s="44" t="e">
        <f t="shared" si="12"/>
        <v>#N/A</v>
      </c>
      <c r="C191" s="42" t="e">
        <f t="shared" si="14"/>
        <v>#N/A</v>
      </c>
      <c r="D191" s="42" t="e">
        <f t="shared" si="15"/>
        <v>#N/A</v>
      </c>
      <c r="E191" s="43" t="e">
        <f t="shared" si="16"/>
        <v>#N/A</v>
      </c>
    </row>
    <row r="192" spans="1:5" x14ac:dyDescent="0.25">
      <c r="A192" s="9" t="e">
        <f t="shared" si="13"/>
        <v>#N/A</v>
      </c>
      <c r="B192" s="44" t="e">
        <f t="shared" si="12"/>
        <v>#N/A</v>
      </c>
      <c r="C192" s="42" t="e">
        <f t="shared" si="14"/>
        <v>#N/A</v>
      </c>
      <c r="D192" s="42" t="e">
        <f t="shared" si="15"/>
        <v>#N/A</v>
      </c>
      <c r="E192" s="43" t="e">
        <f t="shared" si="16"/>
        <v>#N/A</v>
      </c>
    </row>
    <row r="193" spans="1:5" x14ac:dyDescent="0.25">
      <c r="A193" s="9" t="e">
        <f t="shared" si="13"/>
        <v>#N/A</v>
      </c>
      <c r="B193" s="44" t="e">
        <f t="shared" ref="B193:B256" si="17">IF(ISNA(A193),NA(),B192-E192)</f>
        <v>#N/A</v>
      </c>
      <c r="C193" s="42" t="e">
        <f t="shared" si="14"/>
        <v>#N/A</v>
      </c>
      <c r="D193" s="42" t="e">
        <f t="shared" si="15"/>
        <v>#N/A</v>
      </c>
      <c r="E193" s="43" t="e">
        <f t="shared" si="16"/>
        <v>#N/A</v>
      </c>
    </row>
    <row r="194" spans="1:5" x14ac:dyDescent="0.25">
      <c r="A194" s="9" t="e">
        <f t="shared" si="13"/>
        <v>#N/A</v>
      </c>
      <c r="B194" s="44" t="e">
        <f t="shared" si="17"/>
        <v>#N/A</v>
      </c>
      <c r="C194" s="42" t="e">
        <f t="shared" si="14"/>
        <v>#N/A</v>
      </c>
      <c r="D194" s="42" t="e">
        <f t="shared" si="15"/>
        <v>#N/A</v>
      </c>
      <c r="E194" s="43" t="e">
        <f t="shared" si="16"/>
        <v>#N/A</v>
      </c>
    </row>
    <row r="195" spans="1:5" x14ac:dyDescent="0.25">
      <c r="A195" s="9" t="e">
        <f t="shared" si="13"/>
        <v>#N/A</v>
      </c>
      <c r="B195" s="44" t="e">
        <f t="shared" si="17"/>
        <v>#N/A</v>
      </c>
      <c r="C195" s="42" t="e">
        <f t="shared" si="14"/>
        <v>#N/A</v>
      </c>
      <c r="D195" s="42" t="e">
        <f t="shared" si="15"/>
        <v>#N/A</v>
      </c>
      <c r="E195" s="43" t="e">
        <f t="shared" si="16"/>
        <v>#N/A</v>
      </c>
    </row>
    <row r="196" spans="1:5" x14ac:dyDescent="0.25">
      <c r="A196" s="9" t="e">
        <f t="shared" si="13"/>
        <v>#N/A</v>
      </c>
      <c r="B196" s="44" t="e">
        <f t="shared" si="17"/>
        <v>#N/A</v>
      </c>
      <c r="C196" s="42" t="e">
        <f t="shared" si="14"/>
        <v>#N/A</v>
      </c>
      <c r="D196" s="42" t="e">
        <f t="shared" si="15"/>
        <v>#N/A</v>
      </c>
      <c r="E196" s="43" t="e">
        <f t="shared" si="16"/>
        <v>#N/A</v>
      </c>
    </row>
    <row r="197" spans="1:5" x14ac:dyDescent="0.25">
      <c r="A197" s="9" t="e">
        <f t="shared" si="13"/>
        <v>#N/A</v>
      </c>
      <c r="B197" s="44" t="e">
        <f t="shared" si="17"/>
        <v>#N/A</v>
      </c>
      <c r="C197" s="42" t="e">
        <f t="shared" si="14"/>
        <v>#N/A</v>
      </c>
      <c r="D197" s="42" t="e">
        <f t="shared" si="15"/>
        <v>#N/A</v>
      </c>
      <c r="E197" s="43" t="e">
        <f t="shared" si="16"/>
        <v>#N/A</v>
      </c>
    </row>
    <row r="198" spans="1:5" x14ac:dyDescent="0.25">
      <c r="A198" s="9" t="e">
        <f t="shared" si="13"/>
        <v>#N/A</v>
      </c>
      <c r="B198" s="44" t="e">
        <f t="shared" si="17"/>
        <v>#N/A</v>
      </c>
      <c r="C198" s="42" t="e">
        <f t="shared" si="14"/>
        <v>#N/A</v>
      </c>
      <c r="D198" s="42" t="e">
        <f t="shared" si="15"/>
        <v>#N/A</v>
      </c>
      <c r="E198" s="43" t="e">
        <f t="shared" si="16"/>
        <v>#N/A</v>
      </c>
    </row>
    <row r="199" spans="1:5" x14ac:dyDescent="0.25">
      <c r="A199" s="9" t="e">
        <f t="shared" si="13"/>
        <v>#N/A</v>
      </c>
      <c r="B199" s="44" t="e">
        <f t="shared" si="17"/>
        <v>#N/A</v>
      </c>
      <c r="C199" s="42" t="e">
        <f t="shared" si="14"/>
        <v>#N/A</v>
      </c>
      <c r="D199" s="42" t="e">
        <f t="shared" si="15"/>
        <v>#N/A</v>
      </c>
      <c r="E199" s="43" t="e">
        <f t="shared" si="16"/>
        <v>#N/A</v>
      </c>
    </row>
    <row r="200" spans="1:5" x14ac:dyDescent="0.25">
      <c r="A200" s="9" t="e">
        <f t="shared" si="13"/>
        <v>#N/A</v>
      </c>
      <c r="B200" s="44" t="e">
        <f t="shared" si="17"/>
        <v>#N/A</v>
      </c>
      <c r="C200" s="42" t="e">
        <f t="shared" si="14"/>
        <v>#N/A</v>
      </c>
      <c r="D200" s="42" t="e">
        <f t="shared" si="15"/>
        <v>#N/A</v>
      </c>
      <c r="E200" s="43" t="e">
        <f t="shared" si="16"/>
        <v>#N/A</v>
      </c>
    </row>
    <row r="201" spans="1:5" x14ac:dyDescent="0.25">
      <c r="A201" s="9" t="e">
        <f t="shared" ref="A201:A264" si="18">IF(ISNUMBER(A200),IF((1+A200)&gt;Duree,NA(),A200+1),NA())</f>
        <v>#N/A</v>
      </c>
      <c r="B201" s="44" t="e">
        <f t="shared" si="17"/>
        <v>#N/A</v>
      </c>
      <c r="C201" s="42" t="e">
        <f t="shared" ref="C201:C264" si="19">IF(ISNA(A201),NA(),-IPMT(Tx_annuel/12,Periode,Duree,Montant))</f>
        <v>#N/A</v>
      </c>
      <c r="D201" s="42" t="e">
        <f t="shared" ref="D201:D264" si="20">IF(ISNA(A201),NA(),Interets+Amortissements)</f>
        <v>#N/A</v>
      </c>
      <c r="E201" s="43" t="e">
        <f t="shared" ref="E201:E264" si="21">IF(ISNA(A201),NA(),-PPMT(Tx_annuel/12,Periode,Duree,Montant))</f>
        <v>#N/A</v>
      </c>
    </row>
    <row r="202" spans="1:5" x14ac:dyDescent="0.25">
      <c r="A202" s="9" t="e">
        <f t="shared" si="18"/>
        <v>#N/A</v>
      </c>
      <c r="B202" s="44" t="e">
        <f t="shared" si="17"/>
        <v>#N/A</v>
      </c>
      <c r="C202" s="42" t="e">
        <f t="shared" si="19"/>
        <v>#N/A</v>
      </c>
      <c r="D202" s="42" t="e">
        <f t="shared" si="20"/>
        <v>#N/A</v>
      </c>
      <c r="E202" s="43" t="e">
        <f t="shared" si="21"/>
        <v>#N/A</v>
      </c>
    </row>
    <row r="203" spans="1:5" x14ac:dyDescent="0.25">
      <c r="A203" s="9" t="e">
        <f t="shared" si="18"/>
        <v>#N/A</v>
      </c>
      <c r="B203" s="44" t="e">
        <f t="shared" si="17"/>
        <v>#N/A</v>
      </c>
      <c r="C203" s="42" t="e">
        <f t="shared" si="19"/>
        <v>#N/A</v>
      </c>
      <c r="D203" s="42" t="e">
        <f t="shared" si="20"/>
        <v>#N/A</v>
      </c>
      <c r="E203" s="43" t="e">
        <f t="shared" si="21"/>
        <v>#N/A</v>
      </c>
    </row>
    <row r="204" spans="1:5" x14ac:dyDescent="0.25">
      <c r="A204" s="9" t="e">
        <f t="shared" si="18"/>
        <v>#N/A</v>
      </c>
      <c r="B204" s="44" t="e">
        <f t="shared" si="17"/>
        <v>#N/A</v>
      </c>
      <c r="C204" s="42" t="e">
        <f t="shared" si="19"/>
        <v>#N/A</v>
      </c>
      <c r="D204" s="42" t="e">
        <f t="shared" si="20"/>
        <v>#N/A</v>
      </c>
      <c r="E204" s="43" t="e">
        <f t="shared" si="21"/>
        <v>#N/A</v>
      </c>
    </row>
    <row r="205" spans="1:5" x14ac:dyDescent="0.25">
      <c r="A205" s="9" t="e">
        <f t="shared" si="18"/>
        <v>#N/A</v>
      </c>
      <c r="B205" s="44" t="e">
        <f t="shared" si="17"/>
        <v>#N/A</v>
      </c>
      <c r="C205" s="42" t="e">
        <f t="shared" si="19"/>
        <v>#N/A</v>
      </c>
      <c r="D205" s="42" t="e">
        <f t="shared" si="20"/>
        <v>#N/A</v>
      </c>
      <c r="E205" s="43" t="e">
        <f t="shared" si="21"/>
        <v>#N/A</v>
      </c>
    </row>
    <row r="206" spans="1:5" x14ac:dyDescent="0.25">
      <c r="A206" s="9" t="e">
        <f t="shared" si="18"/>
        <v>#N/A</v>
      </c>
      <c r="B206" s="44" t="e">
        <f t="shared" si="17"/>
        <v>#N/A</v>
      </c>
      <c r="C206" s="42" t="e">
        <f t="shared" si="19"/>
        <v>#N/A</v>
      </c>
      <c r="D206" s="42" t="e">
        <f t="shared" si="20"/>
        <v>#N/A</v>
      </c>
      <c r="E206" s="43" t="e">
        <f t="shared" si="21"/>
        <v>#N/A</v>
      </c>
    </row>
    <row r="207" spans="1:5" x14ac:dyDescent="0.25">
      <c r="A207" s="9" t="e">
        <f t="shared" si="18"/>
        <v>#N/A</v>
      </c>
      <c r="B207" s="44" t="e">
        <f t="shared" si="17"/>
        <v>#N/A</v>
      </c>
      <c r="C207" s="42" t="e">
        <f t="shared" si="19"/>
        <v>#N/A</v>
      </c>
      <c r="D207" s="42" t="e">
        <f t="shared" si="20"/>
        <v>#N/A</v>
      </c>
      <c r="E207" s="43" t="e">
        <f t="shared" si="21"/>
        <v>#N/A</v>
      </c>
    </row>
    <row r="208" spans="1:5" x14ac:dyDescent="0.25">
      <c r="A208" s="9" t="e">
        <f t="shared" si="18"/>
        <v>#N/A</v>
      </c>
      <c r="B208" s="44" t="e">
        <f t="shared" si="17"/>
        <v>#N/A</v>
      </c>
      <c r="C208" s="42" t="e">
        <f t="shared" si="19"/>
        <v>#N/A</v>
      </c>
      <c r="D208" s="42" t="e">
        <f t="shared" si="20"/>
        <v>#N/A</v>
      </c>
      <c r="E208" s="43" t="e">
        <f t="shared" si="21"/>
        <v>#N/A</v>
      </c>
    </row>
    <row r="209" spans="1:5" x14ac:dyDescent="0.25">
      <c r="A209" s="9" t="e">
        <f t="shared" si="18"/>
        <v>#N/A</v>
      </c>
      <c r="B209" s="44" t="e">
        <f t="shared" si="17"/>
        <v>#N/A</v>
      </c>
      <c r="C209" s="42" t="e">
        <f t="shared" si="19"/>
        <v>#N/A</v>
      </c>
      <c r="D209" s="42" t="e">
        <f t="shared" si="20"/>
        <v>#N/A</v>
      </c>
      <c r="E209" s="43" t="e">
        <f t="shared" si="21"/>
        <v>#N/A</v>
      </c>
    </row>
    <row r="210" spans="1:5" x14ac:dyDescent="0.25">
      <c r="A210" s="9" t="e">
        <f t="shared" si="18"/>
        <v>#N/A</v>
      </c>
      <c r="B210" s="44" t="e">
        <f t="shared" si="17"/>
        <v>#N/A</v>
      </c>
      <c r="C210" s="42" t="e">
        <f t="shared" si="19"/>
        <v>#N/A</v>
      </c>
      <c r="D210" s="42" t="e">
        <f t="shared" si="20"/>
        <v>#N/A</v>
      </c>
      <c r="E210" s="43" t="e">
        <f t="shared" si="21"/>
        <v>#N/A</v>
      </c>
    </row>
    <row r="211" spans="1:5" x14ac:dyDescent="0.25">
      <c r="A211" s="9" t="e">
        <f t="shared" si="18"/>
        <v>#N/A</v>
      </c>
      <c r="B211" s="44" t="e">
        <f t="shared" si="17"/>
        <v>#N/A</v>
      </c>
      <c r="C211" s="42" t="e">
        <f t="shared" si="19"/>
        <v>#N/A</v>
      </c>
      <c r="D211" s="42" t="e">
        <f t="shared" si="20"/>
        <v>#N/A</v>
      </c>
      <c r="E211" s="43" t="e">
        <f t="shared" si="21"/>
        <v>#N/A</v>
      </c>
    </row>
    <row r="212" spans="1:5" x14ac:dyDescent="0.25">
      <c r="A212" s="9" t="e">
        <f t="shared" si="18"/>
        <v>#N/A</v>
      </c>
      <c r="B212" s="44" t="e">
        <f t="shared" si="17"/>
        <v>#N/A</v>
      </c>
      <c r="C212" s="42" t="e">
        <f t="shared" si="19"/>
        <v>#N/A</v>
      </c>
      <c r="D212" s="42" t="e">
        <f t="shared" si="20"/>
        <v>#N/A</v>
      </c>
      <c r="E212" s="43" t="e">
        <f t="shared" si="21"/>
        <v>#N/A</v>
      </c>
    </row>
    <row r="213" spans="1:5" x14ac:dyDescent="0.25">
      <c r="A213" s="9" t="e">
        <f t="shared" si="18"/>
        <v>#N/A</v>
      </c>
      <c r="B213" s="44" t="e">
        <f t="shared" si="17"/>
        <v>#N/A</v>
      </c>
      <c r="C213" s="42" t="e">
        <f t="shared" si="19"/>
        <v>#N/A</v>
      </c>
      <c r="D213" s="42" t="e">
        <f t="shared" si="20"/>
        <v>#N/A</v>
      </c>
      <c r="E213" s="43" t="e">
        <f t="shared" si="21"/>
        <v>#N/A</v>
      </c>
    </row>
    <row r="214" spans="1:5" x14ac:dyDescent="0.25">
      <c r="A214" s="9" t="e">
        <f t="shared" si="18"/>
        <v>#N/A</v>
      </c>
      <c r="B214" s="44" t="e">
        <f t="shared" si="17"/>
        <v>#N/A</v>
      </c>
      <c r="C214" s="42" t="e">
        <f t="shared" si="19"/>
        <v>#N/A</v>
      </c>
      <c r="D214" s="42" t="e">
        <f t="shared" si="20"/>
        <v>#N/A</v>
      </c>
      <c r="E214" s="43" t="e">
        <f t="shared" si="21"/>
        <v>#N/A</v>
      </c>
    </row>
    <row r="215" spans="1:5" x14ac:dyDescent="0.25">
      <c r="A215" s="9" t="e">
        <f t="shared" si="18"/>
        <v>#N/A</v>
      </c>
      <c r="B215" s="44" t="e">
        <f t="shared" si="17"/>
        <v>#N/A</v>
      </c>
      <c r="C215" s="42" t="e">
        <f t="shared" si="19"/>
        <v>#N/A</v>
      </c>
      <c r="D215" s="42" t="e">
        <f t="shared" si="20"/>
        <v>#N/A</v>
      </c>
      <c r="E215" s="43" t="e">
        <f t="shared" si="21"/>
        <v>#N/A</v>
      </c>
    </row>
    <row r="216" spans="1:5" x14ac:dyDescent="0.25">
      <c r="A216" s="9" t="e">
        <f t="shared" si="18"/>
        <v>#N/A</v>
      </c>
      <c r="B216" s="44" t="e">
        <f t="shared" si="17"/>
        <v>#N/A</v>
      </c>
      <c r="C216" s="42" t="e">
        <f t="shared" si="19"/>
        <v>#N/A</v>
      </c>
      <c r="D216" s="42" t="e">
        <f t="shared" si="20"/>
        <v>#N/A</v>
      </c>
      <c r="E216" s="43" t="e">
        <f t="shared" si="21"/>
        <v>#N/A</v>
      </c>
    </row>
    <row r="217" spans="1:5" x14ac:dyDescent="0.25">
      <c r="A217" s="9" t="e">
        <f t="shared" si="18"/>
        <v>#N/A</v>
      </c>
      <c r="B217" s="44" t="e">
        <f t="shared" si="17"/>
        <v>#N/A</v>
      </c>
      <c r="C217" s="42" t="e">
        <f t="shared" si="19"/>
        <v>#N/A</v>
      </c>
      <c r="D217" s="42" t="e">
        <f t="shared" si="20"/>
        <v>#N/A</v>
      </c>
      <c r="E217" s="43" t="e">
        <f t="shared" si="21"/>
        <v>#N/A</v>
      </c>
    </row>
    <row r="218" spans="1:5" x14ac:dyDescent="0.25">
      <c r="A218" s="9" t="e">
        <f t="shared" si="18"/>
        <v>#N/A</v>
      </c>
      <c r="B218" s="44" t="e">
        <f t="shared" si="17"/>
        <v>#N/A</v>
      </c>
      <c r="C218" s="42" t="e">
        <f t="shared" si="19"/>
        <v>#N/A</v>
      </c>
      <c r="D218" s="42" t="e">
        <f t="shared" si="20"/>
        <v>#N/A</v>
      </c>
      <c r="E218" s="43" t="e">
        <f t="shared" si="21"/>
        <v>#N/A</v>
      </c>
    </row>
    <row r="219" spans="1:5" x14ac:dyDescent="0.25">
      <c r="A219" s="9" t="e">
        <f t="shared" si="18"/>
        <v>#N/A</v>
      </c>
      <c r="B219" s="44" t="e">
        <f t="shared" si="17"/>
        <v>#N/A</v>
      </c>
      <c r="C219" s="42" t="e">
        <f t="shared" si="19"/>
        <v>#N/A</v>
      </c>
      <c r="D219" s="42" t="e">
        <f t="shared" si="20"/>
        <v>#N/A</v>
      </c>
      <c r="E219" s="43" t="e">
        <f t="shared" si="21"/>
        <v>#N/A</v>
      </c>
    </row>
    <row r="220" spans="1:5" x14ac:dyDescent="0.25">
      <c r="A220" s="9" t="e">
        <f t="shared" si="18"/>
        <v>#N/A</v>
      </c>
      <c r="B220" s="44" t="e">
        <f t="shared" si="17"/>
        <v>#N/A</v>
      </c>
      <c r="C220" s="42" t="e">
        <f t="shared" si="19"/>
        <v>#N/A</v>
      </c>
      <c r="D220" s="42" t="e">
        <f t="shared" si="20"/>
        <v>#N/A</v>
      </c>
      <c r="E220" s="43" t="e">
        <f t="shared" si="21"/>
        <v>#N/A</v>
      </c>
    </row>
    <row r="221" spans="1:5" x14ac:dyDescent="0.25">
      <c r="A221" s="9" t="e">
        <f t="shared" si="18"/>
        <v>#N/A</v>
      </c>
      <c r="B221" s="44" t="e">
        <f t="shared" si="17"/>
        <v>#N/A</v>
      </c>
      <c r="C221" s="42" t="e">
        <f t="shared" si="19"/>
        <v>#N/A</v>
      </c>
      <c r="D221" s="42" t="e">
        <f t="shared" si="20"/>
        <v>#N/A</v>
      </c>
      <c r="E221" s="43" t="e">
        <f t="shared" si="21"/>
        <v>#N/A</v>
      </c>
    </row>
    <row r="222" spans="1:5" x14ac:dyDescent="0.25">
      <c r="A222" s="9" t="e">
        <f t="shared" si="18"/>
        <v>#N/A</v>
      </c>
      <c r="B222" s="44" t="e">
        <f t="shared" si="17"/>
        <v>#N/A</v>
      </c>
      <c r="C222" s="42" t="e">
        <f t="shared" si="19"/>
        <v>#N/A</v>
      </c>
      <c r="D222" s="42" t="e">
        <f t="shared" si="20"/>
        <v>#N/A</v>
      </c>
      <c r="E222" s="43" t="e">
        <f t="shared" si="21"/>
        <v>#N/A</v>
      </c>
    </row>
    <row r="223" spans="1:5" x14ac:dyDescent="0.25">
      <c r="A223" s="9" t="e">
        <f t="shared" si="18"/>
        <v>#N/A</v>
      </c>
      <c r="B223" s="44" t="e">
        <f t="shared" si="17"/>
        <v>#N/A</v>
      </c>
      <c r="C223" s="42" t="e">
        <f t="shared" si="19"/>
        <v>#N/A</v>
      </c>
      <c r="D223" s="42" t="e">
        <f t="shared" si="20"/>
        <v>#N/A</v>
      </c>
      <c r="E223" s="43" t="e">
        <f t="shared" si="21"/>
        <v>#N/A</v>
      </c>
    </row>
    <row r="224" spans="1:5" x14ac:dyDescent="0.25">
      <c r="A224" s="9" t="e">
        <f t="shared" si="18"/>
        <v>#N/A</v>
      </c>
      <c r="B224" s="44" t="e">
        <f t="shared" si="17"/>
        <v>#N/A</v>
      </c>
      <c r="C224" s="42" t="e">
        <f t="shared" si="19"/>
        <v>#N/A</v>
      </c>
      <c r="D224" s="42" t="e">
        <f t="shared" si="20"/>
        <v>#N/A</v>
      </c>
      <c r="E224" s="43" t="e">
        <f t="shared" si="21"/>
        <v>#N/A</v>
      </c>
    </row>
    <row r="225" spans="1:5" x14ac:dyDescent="0.25">
      <c r="A225" s="9" t="e">
        <f t="shared" si="18"/>
        <v>#N/A</v>
      </c>
      <c r="B225" s="44" t="e">
        <f t="shared" si="17"/>
        <v>#N/A</v>
      </c>
      <c r="C225" s="42" t="e">
        <f t="shared" si="19"/>
        <v>#N/A</v>
      </c>
      <c r="D225" s="42" t="e">
        <f t="shared" si="20"/>
        <v>#N/A</v>
      </c>
      <c r="E225" s="43" t="e">
        <f t="shared" si="21"/>
        <v>#N/A</v>
      </c>
    </row>
    <row r="226" spans="1:5" x14ac:dyDescent="0.25">
      <c r="A226" s="9" t="e">
        <f t="shared" si="18"/>
        <v>#N/A</v>
      </c>
      <c r="B226" s="44" t="e">
        <f t="shared" si="17"/>
        <v>#N/A</v>
      </c>
      <c r="C226" s="42" t="e">
        <f t="shared" si="19"/>
        <v>#N/A</v>
      </c>
      <c r="D226" s="42" t="e">
        <f t="shared" si="20"/>
        <v>#N/A</v>
      </c>
      <c r="E226" s="43" t="e">
        <f t="shared" si="21"/>
        <v>#N/A</v>
      </c>
    </row>
    <row r="227" spans="1:5" x14ac:dyDescent="0.25">
      <c r="A227" s="9" t="e">
        <f t="shared" si="18"/>
        <v>#N/A</v>
      </c>
      <c r="B227" s="44" t="e">
        <f t="shared" si="17"/>
        <v>#N/A</v>
      </c>
      <c r="C227" s="42" t="e">
        <f t="shared" si="19"/>
        <v>#N/A</v>
      </c>
      <c r="D227" s="42" t="e">
        <f t="shared" si="20"/>
        <v>#N/A</v>
      </c>
      <c r="E227" s="43" t="e">
        <f t="shared" si="21"/>
        <v>#N/A</v>
      </c>
    </row>
    <row r="228" spans="1:5" x14ac:dyDescent="0.25">
      <c r="A228" s="9" t="e">
        <f t="shared" si="18"/>
        <v>#N/A</v>
      </c>
      <c r="B228" s="44" t="e">
        <f t="shared" si="17"/>
        <v>#N/A</v>
      </c>
      <c r="C228" s="42" t="e">
        <f t="shared" si="19"/>
        <v>#N/A</v>
      </c>
      <c r="D228" s="42" t="e">
        <f t="shared" si="20"/>
        <v>#N/A</v>
      </c>
      <c r="E228" s="43" t="e">
        <f t="shared" si="21"/>
        <v>#N/A</v>
      </c>
    </row>
    <row r="229" spans="1:5" x14ac:dyDescent="0.25">
      <c r="A229" s="9" t="e">
        <f t="shared" si="18"/>
        <v>#N/A</v>
      </c>
      <c r="B229" s="44" t="e">
        <f t="shared" si="17"/>
        <v>#N/A</v>
      </c>
      <c r="C229" s="42" t="e">
        <f t="shared" si="19"/>
        <v>#N/A</v>
      </c>
      <c r="D229" s="42" t="e">
        <f t="shared" si="20"/>
        <v>#N/A</v>
      </c>
      <c r="E229" s="43" t="e">
        <f t="shared" si="21"/>
        <v>#N/A</v>
      </c>
    </row>
    <row r="230" spans="1:5" x14ac:dyDescent="0.25">
      <c r="A230" s="9" t="e">
        <f t="shared" si="18"/>
        <v>#N/A</v>
      </c>
      <c r="B230" s="44" t="e">
        <f t="shared" si="17"/>
        <v>#N/A</v>
      </c>
      <c r="C230" s="42" t="e">
        <f t="shared" si="19"/>
        <v>#N/A</v>
      </c>
      <c r="D230" s="42" t="e">
        <f t="shared" si="20"/>
        <v>#N/A</v>
      </c>
      <c r="E230" s="43" t="e">
        <f t="shared" si="21"/>
        <v>#N/A</v>
      </c>
    </row>
    <row r="231" spans="1:5" x14ac:dyDescent="0.25">
      <c r="A231" s="9" t="e">
        <f t="shared" si="18"/>
        <v>#N/A</v>
      </c>
      <c r="B231" s="44" t="e">
        <f t="shared" si="17"/>
        <v>#N/A</v>
      </c>
      <c r="C231" s="42" t="e">
        <f t="shared" si="19"/>
        <v>#N/A</v>
      </c>
      <c r="D231" s="42" t="e">
        <f t="shared" si="20"/>
        <v>#N/A</v>
      </c>
      <c r="E231" s="43" t="e">
        <f t="shared" si="21"/>
        <v>#N/A</v>
      </c>
    </row>
    <row r="232" spans="1:5" x14ac:dyDescent="0.25">
      <c r="A232" s="9" t="e">
        <f t="shared" si="18"/>
        <v>#N/A</v>
      </c>
      <c r="B232" s="44" t="e">
        <f t="shared" si="17"/>
        <v>#N/A</v>
      </c>
      <c r="C232" s="42" t="e">
        <f t="shared" si="19"/>
        <v>#N/A</v>
      </c>
      <c r="D232" s="42" t="e">
        <f t="shared" si="20"/>
        <v>#N/A</v>
      </c>
      <c r="E232" s="43" t="e">
        <f t="shared" si="21"/>
        <v>#N/A</v>
      </c>
    </row>
    <row r="233" spans="1:5" x14ac:dyDescent="0.25">
      <c r="A233" s="9" t="e">
        <f t="shared" si="18"/>
        <v>#N/A</v>
      </c>
      <c r="B233" s="44" t="e">
        <f t="shared" si="17"/>
        <v>#N/A</v>
      </c>
      <c r="C233" s="42" t="e">
        <f t="shared" si="19"/>
        <v>#N/A</v>
      </c>
      <c r="D233" s="42" t="e">
        <f t="shared" si="20"/>
        <v>#N/A</v>
      </c>
      <c r="E233" s="43" t="e">
        <f t="shared" si="21"/>
        <v>#N/A</v>
      </c>
    </row>
    <row r="234" spans="1:5" x14ac:dyDescent="0.25">
      <c r="A234" s="9" t="e">
        <f t="shared" si="18"/>
        <v>#N/A</v>
      </c>
      <c r="B234" s="44" t="e">
        <f t="shared" si="17"/>
        <v>#N/A</v>
      </c>
      <c r="C234" s="42" t="e">
        <f t="shared" si="19"/>
        <v>#N/A</v>
      </c>
      <c r="D234" s="42" t="e">
        <f t="shared" si="20"/>
        <v>#N/A</v>
      </c>
      <c r="E234" s="43" t="e">
        <f t="shared" si="21"/>
        <v>#N/A</v>
      </c>
    </row>
    <row r="235" spans="1:5" x14ac:dyDescent="0.25">
      <c r="A235" s="9" t="e">
        <f t="shared" si="18"/>
        <v>#N/A</v>
      </c>
      <c r="B235" s="44" t="e">
        <f t="shared" si="17"/>
        <v>#N/A</v>
      </c>
      <c r="C235" s="42" t="e">
        <f t="shared" si="19"/>
        <v>#N/A</v>
      </c>
      <c r="D235" s="42" t="e">
        <f t="shared" si="20"/>
        <v>#N/A</v>
      </c>
      <c r="E235" s="43" t="e">
        <f t="shared" si="21"/>
        <v>#N/A</v>
      </c>
    </row>
    <row r="236" spans="1:5" x14ac:dyDescent="0.25">
      <c r="A236" s="9" t="e">
        <f t="shared" si="18"/>
        <v>#N/A</v>
      </c>
      <c r="B236" s="44" t="e">
        <f t="shared" si="17"/>
        <v>#N/A</v>
      </c>
      <c r="C236" s="42" t="e">
        <f t="shared" si="19"/>
        <v>#N/A</v>
      </c>
      <c r="D236" s="42" t="e">
        <f t="shared" si="20"/>
        <v>#N/A</v>
      </c>
      <c r="E236" s="43" t="e">
        <f t="shared" si="21"/>
        <v>#N/A</v>
      </c>
    </row>
    <row r="237" spans="1:5" x14ac:dyDescent="0.25">
      <c r="A237" s="9" t="e">
        <f t="shared" si="18"/>
        <v>#N/A</v>
      </c>
      <c r="B237" s="44" t="e">
        <f t="shared" si="17"/>
        <v>#N/A</v>
      </c>
      <c r="C237" s="42" t="e">
        <f t="shared" si="19"/>
        <v>#N/A</v>
      </c>
      <c r="D237" s="42" t="e">
        <f t="shared" si="20"/>
        <v>#N/A</v>
      </c>
      <c r="E237" s="43" t="e">
        <f t="shared" si="21"/>
        <v>#N/A</v>
      </c>
    </row>
    <row r="238" spans="1:5" x14ac:dyDescent="0.25">
      <c r="A238" s="9" t="e">
        <f t="shared" si="18"/>
        <v>#N/A</v>
      </c>
      <c r="B238" s="44" t="e">
        <f t="shared" si="17"/>
        <v>#N/A</v>
      </c>
      <c r="C238" s="42" t="e">
        <f t="shared" si="19"/>
        <v>#N/A</v>
      </c>
      <c r="D238" s="42" t="e">
        <f t="shared" si="20"/>
        <v>#N/A</v>
      </c>
      <c r="E238" s="43" t="e">
        <f t="shared" si="21"/>
        <v>#N/A</v>
      </c>
    </row>
    <row r="239" spans="1:5" x14ac:dyDescent="0.25">
      <c r="A239" s="9" t="e">
        <f t="shared" si="18"/>
        <v>#N/A</v>
      </c>
      <c r="B239" s="44" t="e">
        <f t="shared" si="17"/>
        <v>#N/A</v>
      </c>
      <c r="C239" s="42" t="e">
        <f t="shared" si="19"/>
        <v>#N/A</v>
      </c>
      <c r="D239" s="42" t="e">
        <f t="shared" si="20"/>
        <v>#N/A</v>
      </c>
      <c r="E239" s="43" t="e">
        <f t="shared" si="21"/>
        <v>#N/A</v>
      </c>
    </row>
    <row r="240" spans="1:5" x14ac:dyDescent="0.25">
      <c r="A240" s="9" t="e">
        <f t="shared" si="18"/>
        <v>#N/A</v>
      </c>
      <c r="B240" s="44" t="e">
        <f t="shared" si="17"/>
        <v>#N/A</v>
      </c>
      <c r="C240" s="42" t="e">
        <f t="shared" si="19"/>
        <v>#N/A</v>
      </c>
      <c r="D240" s="42" t="e">
        <f t="shared" si="20"/>
        <v>#N/A</v>
      </c>
      <c r="E240" s="43" t="e">
        <f t="shared" si="21"/>
        <v>#N/A</v>
      </c>
    </row>
    <row r="241" spans="1:5" x14ac:dyDescent="0.25">
      <c r="A241" s="9" t="e">
        <f t="shared" si="18"/>
        <v>#N/A</v>
      </c>
      <c r="B241" s="44" t="e">
        <f t="shared" si="17"/>
        <v>#N/A</v>
      </c>
      <c r="C241" s="42" t="e">
        <f t="shared" si="19"/>
        <v>#N/A</v>
      </c>
      <c r="D241" s="42" t="e">
        <f t="shared" si="20"/>
        <v>#N/A</v>
      </c>
      <c r="E241" s="43" t="e">
        <f t="shared" si="21"/>
        <v>#N/A</v>
      </c>
    </row>
    <row r="242" spans="1:5" x14ac:dyDescent="0.25">
      <c r="A242" s="9" t="e">
        <f t="shared" si="18"/>
        <v>#N/A</v>
      </c>
      <c r="B242" s="44" t="e">
        <f t="shared" si="17"/>
        <v>#N/A</v>
      </c>
      <c r="C242" s="42" t="e">
        <f t="shared" si="19"/>
        <v>#N/A</v>
      </c>
      <c r="D242" s="42" t="e">
        <f t="shared" si="20"/>
        <v>#N/A</v>
      </c>
      <c r="E242" s="43" t="e">
        <f t="shared" si="21"/>
        <v>#N/A</v>
      </c>
    </row>
    <row r="243" spans="1:5" x14ac:dyDescent="0.25">
      <c r="A243" s="9" t="e">
        <f t="shared" si="18"/>
        <v>#N/A</v>
      </c>
      <c r="B243" s="44" t="e">
        <f t="shared" si="17"/>
        <v>#N/A</v>
      </c>
      <c r="C243" s="42" t="e">
        <f t="shared" si="19"/>
        <v>#N/A</v>
      </c>
      <c r="D243" s="42" t="e">
        <f t="shared" si="20"/>
        <v>#N/A</v>
      </c>
      <c r="E243" s="43" t="e">
        <f t="shared" si="21"/>
        <v>#N/A</v>
      </c>
    </row>
    <row r="244" spans="1:5" x14ac:dyDescent="0.25">
      <c r="A244" s="9" t="e">
        <f t="shared" si="18"/>
        <v>#N/A</v>
      </c>
      <c r="B244" s="44" t="e">
        <f t="shared" si="17"/>
        <v>#N/A</v>
      </c>
      <c r="C244" s="42" t="e">
        <f t="shared" si="19"/>
        <v>#N/A</v>
      </c>
      <c r="D244" s="42" t="e">
        <f t="shared" si="20"/>
        <v>#N/A</v>
      </c>
      <c r="E244" s="43" t="e">
        <f t="shared" si="21"/>
        <v>#N/A</v>
      </c>
    </row>
    <row r="245" spans="1:5" x14ac:dyDescent="0.25">
      <c r="A245" s="9" t="e">
        <f t="shared" si="18"/>
        <v>#N/A</v>
      </c>
      <c r="B245" s="44" t="e">
        <f t="shared" si="17"/>
        <v>#N/A</v>
      </c>
      <c r="C245" s="42" t="e">
        <f t="shared" si="19"/>
        <v>#N/A</v>
      </c>
      <c r="D245" s="42" t="e">
        <f t="shared" si="20"/>
        <v>#N/A</v>
      </c>
      <c r="E245" s="43" t="e">
        <f t="shared" si="21"/>
        <v>#N/A</v>
      </c>
    </row>
    <row r="246" spans="1:5" x14ac:dyDescent="0.25">
      <c r="A246" s="9" t="e">
        <f t="shared" si="18"/>
        <v>#N/A</v>
      </c>
      <c r="B246" s="44" t="e">
        <f t="shared" si="17"/>
        <v>#N/A</v>
      </c>
      <c r="C246" s="42" t="e">
        <f t="shared" si="19"/>
        <v>#N/A</v>
      </c>
      <c r="D246" s="42" t="e">
        <f t="shared" si="20"/>
        <v>#N/A</v>
      </c>
      <c r="E246" s="43" t="e">
        <f t="shared" si="21"/>
        <v>#N/A</v>
      </c>
    </row>
    <row r="247" spans="1:5" x14ac:dyDescent="0.25">
      <c r="A247" s="9" t="e">
        <f t="shared" si="18"/>
        <v>#N/A</v>
      </c>
      <c r="B247" s="44" t="e">
        <f t="shared" si="17"/>
        <v>#N/A</v>
      </c>
      <c r="C247" s="42" t="e">
        <f t="shared" si="19"/>
        <v>#N/A</v>
      </c>
      <c r="D247" s="42" t="e">
        <f t="shared" si="20"/>
        <v>#N/A</v>
      </c>
      <c r="E247" s="43" t="e">
        <f t="shared" si="21"/>
        <v>#N/A</v>
      </c>
    </row>
    <row r="248" spans="1:5" x14ac:dyDescent="0.25">
      <c r="A248" s="9" t="e">
        <f t="shared" si="18"/>
        <v>#N/A</v>
      </c>
      <c r="B248" s="44" t="e">
        <f t="shared" si="17"/>
        <v>#N/A</v>
      </c>
      <c r="C248" s="42" t="e">
        <f t="shared" si="19"/>
        <v>#N/A</v>
      </c>
      <c r="D248" s="42" t="e">
        <f t="shared" si="20"/>
        <v>#N/A</v>
      </c>
      <c r="E248" s="43" t="e">
        <f t="shared" si="21"/>
        <v>#N/A</v>
      </c>
    </row>
    <row r="249" spans="1:5" x14ac:dyDescent="0.25">
      <c r="A249" s="9" t="e">
        <f t="shared" si="18"/>
        <v>#N/A</v>
      </c>
      <c r="B249" s="44" t="e">
        <f t="shared" si="17"/>
        <v>#N/A</v>
      </c>
      <c r="C249" s="42" t="e">
        <f t="shared" si="19"/>
        <v>#N/A</v>
      </c>
      <c r="D249" s="42" t="e">
        <f t="shared" si="20"/>
        <v>#N/A</v>
      </c>
      <c r="E249" s="43" t="e">
        <f t="shared" si="21"/>
        <v>#N/A</v>
      </c>
    </row>
    <row r="250" spans="1:5" x14ac:dyDescent="0.25">
      <c r="A250" s="9" t="e">
        <f t="shared" si="18"/>
        <v>#N/A</v>
      </c>
      <c r="B250" s="44" t="e">
        <f t="shared" si="17"/>
        <v>#N/A</v>
      </c>
      <c r="C250" s="42" t="e">
        <f t="shared" si="19"/>
        <v>#N/A</v>
      </c>
      <c r="D250" s="42" t="e">
        <f t="shared" si="20"/>
        <v>#N/A</v>
      </c>
      <c r="E250" s="43" t="e">
        <f t="shared" si="21"/>
        <v>#N/A</v>
      </c>
    </row>
    <row r="251" spans="1:5" x14ac:dyDescent="0.25">
      <c r="A251" s="9" t="e">
        <f t="shared" si="18"/>
        <v>#N/A</v>
      </c>
      <c r="B251" s="44" t="e">
        <f t="shared" si="17"/>
        <v>#N/A</v>
      </c>
      <c r="C251" s="42" t="e">
        <f t="shared" si="19"/>
        <v>#N/A</v>
      </c>
      <c r="D251" s="42" t="e">
        <f t="shared" si="20"/>
        <v>#N/A</v>
      </c>
      <c r="E251" s="43" t="e">
        <f t="shared" si="21"/>
        <v>#N/A</v>
      </c>
    </row>
    <row r="252" spans="1:5" x14ac:dyDescent="0.25">
      <c r="A252" s="9" t="e">
        <f t="shared" si="18"/>
        <v>#N/A</v>
      </c>
      <c r="B252" s="44" t="e">
        <f t="shared" si="17"/>
        <v>#N/A</v>
      </c>
      <c r="C252" s="42" t="e">
        <f t="shared" si="19"/>
        <v>#N/A</v>
      </c>
      <c r="D252" s="42" t="e">
        <f t="shared" si="20"/>
        <v>#N/A</v>
      </c>
      <c r="E252" s="43" t="e">
        <f t="shared" si="21"/>
        <v>#N/A</v>
      </c>
    </row>
    <row r="253" spans="1:5" x14ac:dyDescent="0.25">
      <c r="A253" s="9" t="e">
        <f t="shared" si="18"/>
        <v>#N/A</v>
      </c>
      <c r="B253" s="44" t="e">
        <f t="shared" si="17"/>
        <v>#N/A</v>
      </c>
      <c r="C253" s="42" t="e">
        <f t="shared" si="19"/>
        <v>#N/A</v>
      </c>
      <c r="D253" s="42" t="e">
        <f t="shared" si="20"/>
        <v>#N/A</v>
      </c>
      <c r="E253" s="43" t="e">
        <f t="shared" si="21"/>
        <v>#N/A</v>
      </c>
    </row>
    <row r="254" spans="1:5" x14ac:dyDescent="0.25">
      <c r="A254" s="9" t="e">
        <f t="shared" si="18"/>
        <v>#N/A</v>
      </c>
      <c r="B254" s="44" t="e">
        <f t="shared" si="17"/>
        <v>#N/A</v>
      </c>
      <c r="C254" s="42" t="e">
        <f t="shared" si="19"/>
        <v>#N/A</v>
      </c>
      <c r="D254" s="42" t="e">
        <f t="shared" si="20"/>
        <v>#N/A</v>
      </c>
      <c r="E254" s="43" t="e">
        <f t="shared" si="21"/>
        <v>#N/A</v>
      </c>
    </row>
    <row r="255" spans="1:5" x14ac:dyDescent="0.25">
      <c r="A255" s="9" t="e">
        <f t="shared" si="18"/>
        <v>#N/A</v>
      </c>
      <c r="B255" s="44" t="e">
        <f t="shared" si="17"/>
        <v>#N/A</v>
      </c>
      <c r="C255" s="42" t="e">
        <f t="shared" si="19"/>
        <v>#N/A</v>
      </c>
      <c r="D255" s="42" t="e">
        <f t="shared" si="20"/>
        <v>#N/A</v>
      </c>
      <c r="E255" s="43" t="e">
        <f t="shared" si="21"/>
        <v>#N/A</v>
      </c>
    </row>
    <row r="256" spans="1:5" x14ac:dyDescent="0.25">
      <c r="A256" s="9" t="e">
        <f t="shared" si="18"/>
        <v>#N/A</v>
      </c>
      <c r="B256" s="44" t="e">
        <f t="shared" si="17"/>
        <v>#N/A</v>
      </c>
      <c r="C256" s="42" t="e">
        <f t="shared" si="19"/>
        <v>#N/A</v>
      </c>
      <c r="D256" s="42" t="e">
        <f t="shared" si="20"/>
        <v>#N/A</v>
      </c>
      <c r="E256" s="43" t="e">
        <f t="shared" si="21"/>
        <v>#N/A</v>
      </c>
    </row>
    <row r="257" spans="1:5" x14ac:dyDescent="0.25">
      <c r="A257" s="9" t="e">
        <f t="shared" si="18"/>
        <v>#N/A</v>
      </c>
      <c r="B257" s="44" t="e">
        <f t="shared" ref="B257:B320" si="22">IF(ISNA(A257),NA(),B256-E256)</f>
        <v>#N/A</v>
      </c>
      <c r="C257" s="42" t="e">
        <f t="shared" si="19"/>
        <v>#N/A</v>
      </c>
      <c r="D257" s="42" t="e">
        <f t="shared" si="20"/>
        <v>#N/A</v>
      </c>
      <c r="E257" s="43" t="e">
        <f t="shared" si="21"/>
        <v>#N/A</v>
      </c>
    </row>
    <row r="258" spans="1:5" x14ac:dyDescent="0.25">
      <c r="A258" s="9" t="e">
        <f t="shared" si="18"/>
        <v>#N/A</v>
      </c>
      <c r="B258" s="44" t="e">
        <f t="shared" si="22"/>
        <v>#N/A</v>
      </c>
      <c r="C258" s="42" t="e">
        <f t="shared" si="19"/>
        <v>#N/A</v>
      </c>
      <c r="D258" s="42" t="e">
        <f t="shared" si="20"/>
        <v>#N/A</v>
      </c>
      <c r="E258" s="43" t="e">
        <f t="shared" si="21"/>
        <v>#N/A</v>
      </c>
    </row>
    <row r="259" spans="1:5" x14ac:dyDescent="0.25">
      <c r="A259" s="9" t="e">
        <f t="shared" si="18"/>
        <v>#N/A</v>
      </c>
      <c r="B259" s="44" t="e">
        <f t="shared" si="22"/>
        <v>#N/A</v>
      </c>
      <c r="C259" s="42" t="e">
        <f t="shared" si="19"/>
        <v>#N/A</v>
      </c>
      <c r="D259" s="42" t="e">
        <f t="shared" si="20"/>
        <v>#N/A</v>
      </c>
      <c r="E259" s="43" t="e">
        <f t="shared" si="21"/>
        <v>#N/A</v>
      </c>
    </row>
    <row r="260" spans="1:5" x14ac:dyDescent="0.25">
      <c r="A260" s="9" t="e">
        <f t="shared" si="18"/>
        <v>#N/A</v>
      </c>
      <c r="B260" s="44" t="e">
        <f t="shared" si="22"/>
        <v>#N/A</v>
      </c>
      <c r="C260" s="42" t="e">
        <f t="shared" si="19"/>
        <v>#N/A</v>
      </c>
      <c r="D260" s="42" t="e">
        <f t="shared" si="20"/>
        <v>#N/A</v>
      </c>
      <c r="E260" s="43" t="e">
        <f t="shared" si="21"/>
        <v>#N/A</v>
      </c>
    </row>
    <row r="261" spans="1:5" x14ac:dyDescent="0.25">
      <c r="A261" s="9" t="e">
        <f t="shared" si="18"/>
        <v>#N/A</v>
      </c>
      <c r="B261" s="44" t="e">
        <f t="shared" si="22"/>
        <v>#N/A</v>
      </c>
      <c r="C261" s="42" t="e">
        <f t="shared" si="19"/>
        <v>#N/A</v>
      </c>
      <c r="D261" s="42" t="e">
        <f t="shared" si="20"/>
        <v>#N/A</v>
      </c>
      <c r="E261" s="43" t="e">
        <f t="shared" si="21"/>
        <v>#N/A</v>
      </c>
    </row>
    <row r="262" spans="1:5" x14ac:dyDescent="0.25">
      <c r="A262" s="9" t="e">
        <f t="shared" si="18"/>
        <v>#N/A</v>
      </c>
      <c r="B262" s="44" t="e">
        <f t="shared" si="22"/>
        <v>#N/A</v>
      </c>
      <c r="C262" s="42" t="e">
        <f t="shared" si="19"/>
        <v>#N/A</v>
      </c>
      <c r="D262" s="42" t="e">
        <f t="shared" si="20"/>
        <v>#N/A</v>
      </c>
      <c r="E262" s="43" t="e">
        <f t="shared" si="21"/>
        <v>#N/A</v>
      </c>
    </row>
    <row r="263" spans="1:5" x14ac:dyDescent="0.25">
      <c r="A263" s="9" t="e">
        <f t="shared" si="18"/>
        <v>#N/A</v>
      </c>
      <c r="B263" s="44" t="e">
        <f t="shared" si="22"/>
        <v>#N/A</v>
      </c>
      <c r="C263" s="42" t="e">
        <f t="shared" si="19"/>
        <v>#N/A</v>
      </c>
      <c r="D263" s="42" t="e">
        <f t="shared" si="20"/>
        <v>#N/A</v>
      </c>
      <c r="E263" s="43" t="e">
        <f t="shared" si="21"/>
        <v>#N/A</v>
      </c>
    </row>
    <row r="264" spans="1:5" x14ac:dyDescent="0.25">
      <c r="A264" s="9" t="e">
        <f t="shared" si="18"/>
        <v>#N/A</v>
      </c>
      <c r="B264" s="44" t="e">
        <f t="shared" si="22"/>
        <v>#N/A</v>
      </c>
      <c r="C264" s="42" t="e">
        <f t="shared" si="19"/>
        <v>#N/A</v>
      </c>
      <c r="D264" s="42" t="e">
        <f t="shared" si="20"/>
        <v>#N/A</v>
      </c>
      <c r="E264" s="43" t="e">
        <f t="shared" si="21"/>
        <v>#N/A</v>
      </c>
    </row>
    <row r="265" spans="1:5" x14ac:dyDescent="0.25">
      <c r="A265" s="9" t="e">
        <f t="shared" ref="A265:A328" si="23">IF(ISNUMBER(A264),IF((1+A264)&gt;Duree,NA(),A264+1),NA())</f>
        <v>#N/A</v>
      </c>
      <c r="B265" s="44" t="e">
        <f t="shared" si="22"/>
        <v>#N/A</v>
      </c>
      <c r="C265" s="42" t="e">
        <f t="shared" ref="C265:C328" si="24">IF(ISNA(A265),NA(),-IPMT(Tx_annuel/12,Periode,Duree,Montant))</f>
        <v>#N/A</v>
      </c>
      <c r="D265" s="42" t="e">
        <f t="shared" ref="D265:D328" si="25">IF(ISNA(A265),NA(),Interets+Amortissements)</f>
        <v>#N/A</v>
      </c>
      <c r="E265" s="43" t="e">
        <f t="shared" ref="E265:E328" si="26">IF(ISNA(A265),NA(),-PPMT(Tx_annuel/12,Periode,Duree,Montant))</f>
        <v>#N/A</v>
      </c>
    </row>
    <row r="266" spans="1:5" x14ac:dyDescent="0.25">
      <c r="A266" s="9" t="e">
        <f t="shared" si="23"/>
        <v>#N/A</v>
      </c>
      <c r="B266" s="44" t="e">
        <f t="shared" si="22"/>
        <v>#N/A</v>
      </c>
      <c r="C266" s="42" t="e">
        <f t="shared" si="24"/>
        <v>#N/A</v>
      </c>
      <c r="D266" s="42" t="e">
        <f t="shared" si="25"/>
        <v>#N/A</v>
      </c>
      <c r="E266" s="43" t="e">
        <f t="shared" si="26"/>
        <v>#N/A</v>
      </c>
    </row>
    <row r="267" spans="1:5" x14ac:dyDescent="0.25">
      <c r="A267" s="9" t="e">
        <f t="shared" si="23"/>
        <v>#N/A</v>
      </c>
      <c r="B267" s="44" t="e">
        <f t="shared" si="22"/>
        <v>#N/A</v>
      </c>
      <c r="C267" s="42" t="e">
        <f t="shared" si="24"/>
        <v>#N/A</v>
      </c>
      <c r="D267" s="42" t="e">
        <f t="shared" si="25"/>
        <v>#N/A</v>
      </c>
      <c r="E267" s="43" t="e">
        <f t="shared" si="26"/>
        <v>#N/A</v>
      </c>
    </row>
    <row r="268" spans="1:5" x14ac:dyDescent="0.25">
      <c r="A268" s="9" t="e">
        <f t="shared" si="23"/>
        <v>#N/A</v>
      </c>
      <c r="B268" s="44" t="e">
        <f t="shared" si="22"/>
        <v>#N/A</v>
      </c>
      <c r="C268" s="42" t="e">
        <f t="shared" si="24"/>
        <v>#N/A</v>
      </c>
      <c r="D268" s="42" t="e">
        <f t="shared" si="25"/>
        <v>#N/A</v>
      </c>
      <c r="E268" s="43" t="e">
        <f t="shared" si="26"/>
        <v>#N/A</v>
      </c>
    </row>
    <row r="269" spans="1:5" x14ac:dyDescent="0.25">
      <c r="A269" s="9" t="e">
        <f t="shared" si="23"/>
        <v>#N/A</v>
      </c>
      <c r="B269" s="44" t="e">
        <f t="shared" si="22"/>
        <v>#N/A</v>
      </c>
      <c r="C269" s="42" t="e">
        <f t="shared" si="24"/>
        <v>#N/A</v>
      </c>
      <c r="D269" s="42" t="e">
        <f t="shared" si="25"/>
        <v>#N/A</v>
      </c>
      <c r="E269" s="43" t="e">
        <f t="shared" si="26"/>
        <v>#N/A</v>
      </c>
    </row>
    <row r="270" spans="1:5" x14ac:dyDescent="0.25">
      <c r="A270" s="9" t="e">
        <f t="shared" si="23"/>
        <v>#N/A</v>
      </c>
      <c r="B270" s="44" t="e">
        <f t="shared" si="22"/>
        <v>#N/A</v>
      </c>
      <c r="C270" s="42" t="e">
        <f t="shared" si="24"/>
        <v>#N/A</v>
      </c>
      <c r="D270" s="42" t="e">
        <f t="shared" si="25"/>
        <v>#N/A</v>
      </c>
      <c r="E270" s="43" t="e">
        <f t="shared" si="26"/>
        <v>#N/A</v>
      </c>
    </row>
    <row r="271" spans="1:5" x14ac:dyDescent="0.25">
      <c r="A271" s="9" t="e">
        <f t="shared" si="23"/>
        <v>#N/A</v>
      </c>
      <c r="B271" s="44" t="e">
        <f t="shared" si="22"/>
        <v>#N/A</v>
      </c>
      <c r="C271" s="42" t="e">
        <f t="shared" si="24"/>
        <v>#N/A</v>
      </c>
      <c r="D271" s="42" t="e">
        <f t="shared" si="25"/>
        <v>#N/A</v>
      </c>
      <c r="E271" s="43" t="e">
        <f t="shared" si="26"/>
        <v>#N/A</v>
      </c>
    </row>
    <row r="272" spans="1:5" x14ac:dyDescent="0.25">
      <c r="A272" s="9" t="e">
        <f t="shared" si="23"/>
        <v>#N/A</v>
      </c>
      <c r="B272" s="44" t="e">
        <f t="shared" si="22"/>
        <v>#N/A</v>
      </c>
      <c r="C272" s="42" t="e">
        <f t="shared" si="24"/>
        <v>#N/A</v>
      </c>
      <c r="D272" s="42" t="e">
        <f t="shared" si="25"/>
        <v>#N/A</v>
      </c>
      <c r="E272" s="43" t="e">
        <f t="shared" si="26"/>
        <v>#N/A</v>
      </c>
    </row>
    <row r="273" spans="1:5" x14ac:dyDescent="0.25">
      <c r="A273" s="9" t="e">
        <f t="shared" si="23"/>
        <v>#N/A</v>
      </c>
      <c r="B273" s="44" t="e">
        <f t="shared" si="22"/>
        <v>#N/A</v>
      </c>
      <c r="C273" s="42" t="e">
        <f t="shared" si="24"/>
        <v>#N/A</v>
      </c>
      <c r="D273" s="42" t="e">
        <f t="shared" si="25"/>
        <v>#N/A</v>
      </c>
      <c r="E273" s="43" t="e">
        <f t="shared" si="26"/>
        <v>#N/A</v>
      </c>
    </row>
    <row r="274" spans="1:5" x14ac:dyDescent="0.25">
      <c r="A274" s="9" t="e">
        <f t="shared" si="23"/>
        <v>#N/A</v>
      </c>
      <c r="B274" s="44" t="e">
        <f t="shared" si="22"/>
        <v>#N/A</v>
      </c>
      <c r="C274" s="42" t="e">
        <f t="shared" si="24"/>
        <v>#N/A</v>
      </c>
      <c r="D274" s="42" t="e">
        <f t="shared" si="25"/>
        <v>#N/A</v>
      </c>
      <c r="E274" s="43" t="e">
        <f t="shared" si="26"/>
        <v>#N/A</v>
      </c>
    </row>
    <row r="275" spans="1:5" x14ac:dyDescent="0.25">
      <c r="A275" s="9" t="e">
        <f t="shared" si="23"/>
        <v>#N/A</v>
      </c>
      <c r="B275" s="44" t="e">
        <f t="shared" si="22"/>
        <v>#N/A</v>
      </c>
      <c r="C275" s="42" t="e">
        <f t="shared" si="24"/>
        <v>#N/A</v>
      </c>
      <c r="D275" s="42" t="e">
        <f t="shared" si="25"/>
        <v>#N/A</v>
      </c>
      <c r="E275" s="43" t="e">
        <f t="shared" si="26"/>
        <v>#N/A</v>
      </c>
    </row>
    <row r="276" spans="1:5" x14ac:dyDescent="0.25">
      <c r="A276" s="9" t="e">
        <f t="shared" si="23"/>
        <v>#N/A</v>
      </c>
      <c r="B276" s="44" t="e">
        <f t="shared" si="22"/>
        <v>#N/A</v>
      </c>
      <c r="C276" s="42" t="e">
        <f t="shared" si="24"/>
        <v>#N/A</v>
      </c>
      <c r="D276" s="42" t="e">
        <f t="shared" si="25"/>
        <v>#N/A</v>
      </c>
      <c r="E276" s="43" t="e">
        <f t="shared" si="26"/>
        <v>#N/A</v>
      </c>
    </row>
    <row r="277" spans="1:5" x14ac:dyDescent="0.25">
      <c r="A277" s="9" t="e">
        <f t="shared" si="23"/>
        <v>#N/A</v>
      </c>
      <c r="B277" s="44" t="e">
        <f t="shared" si="22"/>
        <v>#N/A</v>
      </c>
      <c r="C277" s="42" t="e">
        <f t="shared" si="24"/>
        <v>#N/A</v>
      </c>
      <c r="D277" s="42" t="e">
        <f t="shared" si="25"/>
        <v>#N/A</v>
      </c>
      <c r="E277" s="43" t="e">
        <f t="shared" si="26"/>
        <v>#N/A</v>
      </c>
    </row>
    <row r="278" spans="1:5" x14ac:dyDescent="0.25">
      <c r="A278" s="9" t="e">
        <f t="shared" si="23"/>
        <v>#N/A</v>
      </c>
      <c r="B278" s="44" t="e">
        <f t="shared" si="22"/>
        <v>#N/A</v>
      </c>
      <c r="C278" s="42" t="e">
        <f t="shared" si="24"/>
        <v>#N/A</v>
      </c>
      <c r="D278" s="42" t="e">
        <f t="shared" si="25"/>
        <v>#N/A</v>
      </c>
      <c r="E278" s="43" t="e">
        <f t="shared" si="26"/>
        <v>#N/A</v>
      </c>
    </row>
    <row r="279" spans="1:5" x14ac:dyDescent="0.25">
      <c r="A279" s="9" t="e">
        <f t="shared" si="23"/>
        <v>#N/A</v>
      </c>
      <c r="B279" s="44" t="e">
        <f t="shared" si="22"/>
        <v>#N/A</v>
      </c>
      <c r="C279" s="42" t="e">
        <f t="shared" si="24"/>
        <v>#N/A</v>
      </c>
      <c r="D279" s="42" t="e">
        <f t="shared" si="25"/>
        <v>#N/A</v>
      </c>
      <c r="E279" s="43" t="e">
        <f t="shared" si="26"/>
        <v>#N/A</v>
      </c>
    </row>
    <row r="280" spans="1:5" x14ac:dyDescent="0.25">
      <c r="A280" s="9" t="e">
        <f t="shared" si="23"/>
        <v>#N/A</v>
      </c>
      <c r="B280" s="44" t="e">
        <f t="shared" si="22"/>
        <v>#N/A</v>
      </c>
      <c r="C280" s="42" t="e">
        <f t="shared" si="24"/>
        <v>#N/A</v>
      </c>
      <c r="D280" s="42" t="e">
        <f t="shared" si="25"/>
        <v>#N/A</v>
      </c>
      <c r="E280" s="43" t="e">
        <f t="shared" si="26"/>
        <v>#N/A</v>
      </c>
    </row>
    <row r="281" spans="1:5" x14ac:dyDescent="0.25">
      <c r="A281" s="9" t="e">
        <f t="shared" si="23"/>
        <v>#N/A</v>
      </c>
      <c r="B281" s="44" t="e">
        <f t="shared" si="22"/>
        <v>#N/A</v>
      </c>
      <c r="C281" s="42" t="e">
        <f t="shared" si="24"/>
        <v>#N/A</v>
      </c>
      <c r="D281" s="42" t="e">
        <f t="shared" si="25"/>
        <v>#N/A</v>
      </c>
      <c r="E281" s="43" t="e">
        <f t="shared" si="26"/>
        <v>#N/A</v>
      </c>
    </row>
    <row r="282" spans="1:5" x14ac:dyDescent="0.25">
      <c r="A282" s="9" t="e">
        <f t="shared" si="23"/>
        <v>#N/A</v>
      </c>
      <c r="B282" s="44" t="e">
        <f t="shared" si="22"/>
        <v>#N/A</v>
      </c>
      <c r="C282" s="42" t="e">
        <f t="shared" si="24"/>
        <v>#N/A</v>
      </c>
      <c r="D282" s="42" t="e">
        <f t="shared" si="25"/>
        <v>#N/A</v>
      </c>
      <c r="E282" s="43" t="e">
        <f t="shared" si="26"/>
        <v>#N/A</v>
      </c>
    </row>
    <row r="283" spans="1:5" x14ac:dyDescent="0.25">
      <c r="A283" s="9" t="e">
        <f t="shared" si="23"/>
        <v>#N/A</v>
      </c>
      <c r="B283" s="44" t="e">
        <f t="shared" si="22"/>
        <v>#N/A</v>
      </c>
      <c r="C283" s="42" t="e">
        <f t="shared" si="24"/>
        <v>#N/A</v>
      </c>
      <c r="D283" s="42" t="e">
        <f t="shared" si="25"/>
        <v>#N/A</v>
      </c>
      <c r="E283" s="43" t="e">
        <f t="shared" si="26"/>
        <v>#N/A</v>
      </c>
    </row>
    <row r="284" spans="1:5" x14ac:dyDescent="0.25">
      <c r="A284" s="9" t="e">
        <f t="shared" si="23"/>
        <v>#N/A</v>
      </c>
      <c r="B284" s="44" t="e">
        <f t="shared" si="22"/>
        <v>#N/A</v>
      </c>
      <c r="C284" s="42" t="e">
        <f t="shared" si="24"/>
        <v>#N/A</v>
      </c>
      <c r="D284" s="42" t="e">
        <f t="shared" si="25"/>
        <v>#N/A</v>
      </c>
      <c r="E284" s="43" t="e">
        <f t="shared" si="26"/>
        <v>#N/A</v>
      </c>
    </row>
    <row r="285" spans="1:5" x14ac:dyDescent="0.25">
      <c r="A285" s="9" t="e">
        <f t="shared" si="23"/>
        <v>#N/A</v>
      </c>
      <c r="B285" s="44" t="e">
        <f t="shared" si="22"/>
        <v>#N/A</v>
      </c>
      <c r="C285" s="42" t="e">
        <f t="shared" si="24"/>
        <v>#N/A</v>
      </c>
      <c r="D285" s="42" t="e">
        <f t="shared" si="25"/>
        <v>#N/A</v>
      </c>
      <c r="E285" s="43" t="e">
        <f t="shared" si="26"/>
        <v>#N/A</v>
      </c>
    </row>
    <row r="286" spans="1:5" x14ac:dyDescent="0.25">
      <c r="A286" s="9" t="e">
        <f t="shared" si="23"/>
        <v>#N/A</v>
      </c>
      <c r="B286" s="44" t="e">
        <f t="shared" si="22"/>
        <v>#N/A</v>
      </c>
      <c r="C286" s="42" t="e">
        <f t="shared" si="24"/>
        <v>#N/A</v>
      </c>
      <c r="D286" s="42" t="e">
        <f t="shared" si="25"/>
        <v>#N/A</v>
      </c>
      <c r="E286" s="43" t="e">
        <f t="shared" si="26"/>
        <v>#N/A</v>
      </c>
    </row>
    <row r="287" spans="1:5" x14ac:dyDescent="0.25">
      <c r="A287" s="9" t="e">
        <f t="shared" si="23"/>
        <v>#N/A</v>
      </c>
      <c r="B287" s="44" t="e">
        <f t="shared" si="22"/>
        <v>#N/A</v>
      </c>
      <c r="C287" s="42" t="e">
        <f t="shared" si="24"/>
        <v>#N/A</v>
      </c>
      <c r="D287" s="42" t="e">
        <f t="shared" si="25"/>
        <v>#N/A</v>
      </c>
      <c r="E287" s="43" t="e">
        <f t="shared" si="26"/>
        <v>#N/A</v>
      </c>
    </row>
    <row r="288" spans="1:5" x14ac:dyDescent="0.25">
      <c r="A288" s="9" t="e">
        <f t="shared" si="23"/>
        <v>#N/A</v>
      </c>
      <c r="B288" s="44" t="e">
        <f t="shared" si="22"/>
        <v>#N/A</v>
      </c>
      <c r="C288" s="42" t="e">
        <f t="shared" si="24"/>
        <v>#N/A</v>
      </c>
      <c r="D288" s="42" t="e">
        <f t="shared" si="25"/>
        <v>#N/A</v>
      </c>
      <c r="E288" s="43" t="e">
        <f t="shared" si="26"/>
        <v>#N/A</v>
      </c>
    </row>
    <row r="289" spans="1:5" x14ac:dyDescent="0.25">
      <c r="A289" s="9" t="e">
        <f t="shared" si="23"/>
        <v>#N/A</v>
      </c>
      <c r="B289" s="44" t="e">
        <f t="shared" si="22"/>
        <v>#N/A</v>
      </c>
      <c r="C289" s="42" t="e">
        <f t="shared" si="24"/>
        <v>#N/A</v>
      </c>
      <c r="D289" s="42" t="e">
        <f t="shared" si="25"/>
        <v>#N/A</v>
      </c>
      <c r="E289" s="43" t="e">
        <f t="shared" si="26"/>
        <v>#N/A</v>
      </c>
    </row>
    <row r="290" spans="1:5" x14ac:dyDescent="0.25">
      <c r="A290" s="9" t="e">
        <f t="shared" si="23"/>
        <v>#N/A</v>
      </c>
      <c r="B290" s="44" t="e">
        <f t="shared" si="22"/>
        <v>#N/A</v>
      </c>
      <c r="C290" s="42" t="e">
        <f t="shared" si="24"/>
        <v>#N/A</v>
      </c>
      <c r="D290" s="42" t="e">
        <f t="shared" si="25"/>
        <v>#N/A</v>
      </c>
      <c r="E290" s="43" t="e">
        <f t="shared" si="26"/>
        <v>#N/A</v>
      </c>
    </row>
    <row r="291" spans="1:5" x14ac:dyDescent="0.25">
      <c r="A291" s="9" t="e">
        <f t="shared" si="23"/>
        <v>#N/A</v>
      </c>
      <c r="B291" s="44" t="e">
        <f t="shared" si="22"/>
        <v>#N/A</v>
      </c>
      <c r="C291" s="42" t="e">
        <f t="shared" si="24"/>
        <v>#N/A</v>
      </c>
      <c r="D291" s="42" t="e">
        <f t="shared" si="25"/>
        <v>#N/A</v>
      </c>
      <c r="E291" s="43" t="e">
        <f t="shared" si="26"/>
        <v>#N/A</v>
      </c>
    </row>
    <row r="292" spans="1:5" x14ac:dyDescent="0.25">
      <c r="A292" s="9" t="e">
        <f t="shared" si="23"/>
        <v>#N/A</v>
      </c>
      <c r="B292" s="44" t="e">
        <f t="shared" si="22"/>
        <v>#N/A</v>
      </c>
      <c r="C292" s="42" t="e">
        <f t="shared" si="24"/>
        <v>#N/A</v>
      </c>
      <c r="D292" s="42" t="e">
        <f t="shared" si="25"/>
        <v>#N/A</v>
      </c>
      <c r="E292" s="43" t="e">
        <f t="shared" si="26"/>
        <v>#N/A</v>
      </c>
    </row>
    <row r="293" spans="1:5" x14ac:dyDescent="0.25">
      <c r="A293" s="9" t="e">
        <f t="shared" si="23"/>
        <v>#N/A</v>
      </c>
      <c r="B293" s="44" t="e">
        <f t="shared" si="22"/>
        <v>#N/A</v>
      </c>
      <c r="C293" s="42" t="e">
        <f t="shared" si="24"/>
        <v>#N/A</v>
      </c>
      <c r="D293" s="42" t="e">
        <f t="shared" si="25"/>
        <v>#N/A</v>
      </c>
      <c r="E293" s="43" t="e">
        <f t="shared" si="26"/>
        <v>#N/A</v>
      </c>
    </row>
    <row r="294" spans="1:5" x14ac:dyDescent="0.25">
      <c r="A294" s="9" t="e">
        <f t="shared" si="23"/>
        <v>#N/A</v>
      </c>
      <c r="B294" s="44" t="e">
        <f t="shared" si="22"/>
        <v>#N/A</v>
      </c>
      <c r="C294" s="42" t="e">
        <f t="shared" si="24"/>
        <v>#N/A</v>
      </c>
      <c r="D294" s="42" t="e">
        <f t="shared" si="25"/>
        <v>#N/A</v>
      </c>
      <c r="E294" s="43" t="e">
        <f t="shared" si="26"/>
        <v>#N/A</v>
      </c>
    </row>
    <row r="295" spans="1:5" x14ac:dyDescent="0.25">
      <c r="A295" s="9" t="e">
        <f t="shared" si="23"/>
        <v>#N/A</v>
      </c>
      <c r="B295" s="44" t="e">
        <f t="shared" si="22"/>
        <v>#N/A</v>
      </c>
      <c r="C295" s="42" t="e">
        <f t="shared" si="24"/>
        <v>#N/A</v>
      </c>
      <c r="D295" s="42" t="e">
        <f t="shared" si="25"/>
        <v>#N/A</v>
      </c>
      <c r="E295" s="43" t="e">
        <f t="shared" si="26"/>
        <v>#N/A</v>
      </c>
    </row>
    <row r="296" spans="1:5" x14ac:dyDescent="0.25">
      <c r="A296" s="9" t="e">
        <f t="shared" si="23"/>
        <v>#N/A</v>
      </c>
      <c r="B296" s="44" t="e">
        <f t="shared" si="22"/>
        <v>#N/A</v>
      </c>
      <c r="C296" s="42" t="e">
        <f t="shared" si="24"/>
        <v>#N/A</v>
      </c>
      <c r="D296" s="42" t="e">
        <f t="shared" si="25"/>
        <v>#N/A</v>
      </c>
      <c r="E296" s="43" t="e">
        <f t="shared" si="26"/>
        <v>#N/A</v>
      </c>
    </row>
    <row r="297" spans="1:5" x14ac:dyDescent="0.25">
      <c r="A297" s="9" t="e">
        <f t="shared" si="23"/>
        <v>#N/A</v>
      </c>
      <c r="B297" s="44" t="e">
        <f t="shared" si="22"/>
        <v>#N/A</v>
      </c>
      <c r="C297" s="42" t="e">
        <f t="shared" si="24"/>
        <v>#N/A</v>
      </c>
      <c r="D297" s="42" t="e">
        <f t="shared" si="25"/>
        <v>#N/A</v>
      </c>
      <c r="E297" s="43" t="e">
        <f t="shared" si="26"/>
        <v>#N/A</v>
      </c>
    </row>
    <row r="298" spans="1:5" x14ac:dyDescent="0.25">
      <c r="A298" s="9" t="e">
        <f t="shared" si="23"/>
        <v>#N/A</v>
      </c>
      <c r="B298" s="44" t="e">
        <f t="shared" si="22"/>
        <v>#N/A</v>
      </c>
      <c r="C298" s="42" t="e">
        <f t="shared" si="24"/>
        <v>#N/A</v>
      </c>
      <c r="D298" s="42" t="e">
        <f t="shared" si="25"/>
        <v>#N/A</v>
      </c>
      <c r="E298" s="43" t="e">
        <f t="shared" si="26"/>
        <v>#N/A</v>
      </c>
    </row>
    <row r="299" spans="1:5" x14ac:dyDescent="0.25">
      <c r="A299" s="9" t="e">
        <f t="shared" si="23"/>
        <v>#N/A</v>
      </c>
      <c r="B299" s="44" t="e">
        <f t="shared" si="22"/>
        <v>#N/A</v>
      </c>
      <c r="C299" s="42" t="e">
        <f t="shared" si="24"/>
        <v>#N/A</v>
      </c>
      <c r="D299" s="42" t="e">
        <f t="shared" si="25"/>
        <v>#N/A</v>
      </c>
      <c r="E299" s="43" t="e">
        <f t="shared" si="26"/>
        <v>#N/A</v>
      </c>
    </row>
    <row r="300" spans="1:5" x14ac:dyDescent="0.25">
      <c r="A300" s="9" t="e">
        <f t="shared" si="23"/>
        <v>#N/A</v>
      </c>
      <c r="B300" s="44" t="e">
        <f t="shared" si="22"/>
        <v>#N/A</v>
      </c>
      <c r="C300" s="42" t="e">
        <f t="shared" si="24"/>
        <v>#N/A</v>
      </c>
      <c r="D300" s="42" t="e">
        <f t="shared" si="25"/>
        <v>#N/A</v>
      </c>
      <c r="E300" s="43" t="e">
        <f t="shared" si="26"/>
        <v>#N/A</v>
      </c>
    </row>
    <row r="301" spans="1:5" x14ac:dyDescent="0.25">
      <c r="A301" s="9" t="e">
        <f t="shared" si="23"/>
        <v>#N/A</v>
      </c>
      <c r="B301" s="44" t="e">
        <f t="shared" si="22"/>
        <v>#N/A</v>
      </c>
      <c r="C301" s="42" t="e">
        <f t="shared" si="24"/>
        <v>#N/A</v>
      </c>
      <c r="D301" s="42" t="e">
        <f t="shared" si="25"/>
        <v>#N/A</v>
      </c>
      <c r="E301" s="43" t="e">
        <f t="shared" si="26"/>
        <v>#N/A</v>
      </c>
    </row>
    <row r="302" spans="1:5" x14ac:dyDescent="0.25">
      <c r="A302" s="9" t="e">
        <f t="shared" si="23"/>
        <v>#N/A</v>
      </c>
      <c r="B302" s="44" t="e">
        <f t="shared" si="22"/>
        <v>#N/A</v>
      </c>
      <c r="C302" s="42" t="e">
        <f t="shared" si="24"/>
        <v>#N/A</v>
      </c>
      <c r="D302" s="42" t="e">
        <f t="shared" si="25"/>
        <v>#N/A</v>
      </c>
      <c r="E302" s="43" t="e">
        <f t="shared" si="26"/>
        <v>#N/A</v>
      </c>
    </row>
    <row r="303" spans="1:5" x14ac:dyDescent="0.25">
      <c r="A303" s="9" t="e">
        <f t="shared" si="23"/>
        <v>#N/A</v>
      </c>
      <c r="B303" s="44" t="e">
        <f t="shared" si="22"/>
        <v>#N/A</v>
      </c>
      <c r="C303" s="42" t="e">
        <f t="shared" si="24"/>
        <v>#N/A</v>
      </c>
      <c r="D303" s="42" t="e">
        <f t="shared" si="25"/>
        <v>#N/A</v>
      </c>
      <c r="E303" s="43" t="e">
        <f t="shared" si="26"/>
        <v>#N/A</v>
      </c>
    </row>
    <row r="304" spans="1:5" x14ac:dyDescent="0.25">
      <c r="A304" s="9" t="e">
        <f t="shared" si="23"/>
        <v>#N/A</v>
      </c>
      <c r="B304" s="44" t="e">
        <f t="shared" si="22"/>
        <v>#N/A</v>
      </c>
      <c r="C304" s="42" t="e">
        <f t="shared" si="24"/>
        <v>#N/A</v>
      </c>
      <c r="D304" s="42" t="e">
        <f t="shared" si="25"/>
        <v>#N/A</v>
      </c>
      <c r="E304" s="43" t="e">
        <f t="shared" si="26"/>
        <v>#N/A</v>
      </c>
    </row>
    <row r="305" spans="1:5" x14ac:dyDescent="0.25">
      <c r="A305" s="9" t="e">
        <f t="shared" si="23"/>
        <v>#N/A</v>
      </c>
      <c r="B305" s="44" t="e">
        <f t="shared" si="22"/>
        <v>#N/A</v>
      </c>
      <c r="C305" s="42" t="e">
        <f t="shared" si="24"/>
        <v>#N/A</v>
      </c>
      <c r="D305" s="42" t="e">
        <f t="shared" si="25"/>
        <v>#N/A</v>
      </c>
      <c r="E305" s="43" t="e">
        <f t="shared" si="26"/>
        <v>#N/A</v>
      </c>
    </row>
    <row r="306" spans="1:5" x14ac:dyDescent="0.25">
      <c r="A306" s="9" t="e">
        <f t="shared" si="23"/>
        <v>#N/A</v>
      </c>
      <c r="B306" s="44" t="e">
        <f t="shared" si="22"/>
        <v>#N/A</v>
      </c>
      <c r="C306" s="42" t="e">
        <f t="shared" si="24"/>
        <v>#N/A</v>
      </c>
      <c r="D306" s="42" t="e">
        <f t="shared" si="25"/>
        <v>#N/A</v>
      </c>
      <c r="E306" s="43" t="e">
        <f t="shared" si="26"/>
        <v>#N/A</v>
      </c>
    </row>
    <row r="307" spans="1:5" x14ac:dyDescent="0.25">
      <c r="A307" s="9" t="e">
        <f t="shared" si="23"/>
        <v>#N/A</v>
      </c>
      <c r="B307" s="44" t="e">
        <f t="shared" si="22"/>
        <v>#N/A</v>
      </c>
      <c r="C307" s="42" t="e">
        <f t="shared" si="24"/>
        <v>#N/A</v>
      </c>
      <c r="D307" s="42" t="e">
        <f t="shared" si="25"/>
        <v>#N/A</v>
      </c>
      <c r="E307" s="43" t="e">
        <f t="shared" si="26"/>
        <v>#N/A</v>
      </c>
    </row>
    <row r="308" spans="1:5" x14ac:dyDescent="0.25">
      <c r="A308" s="9" t="e">
        <f t="shared" si="23"/>
        <v>#N/A</v>
      </c>
      <c r="B308" s="44" t="e">
        <f t="shared" si="22"/>
        <v>#N/A</v>
      </c>
      <c r="C308" s="42" t="e">
        <f t="shared" si="24"/>
        <v>#N/A</v>
      </c>
      <c r="D308" s="42" t="e">
        <f t="shared" si="25"/>
        <v>#N/A</v>
      </c>
      <c r="E308" s="43" t="e">
        <f t="shared" si="26"/>
        <v>#N/A</v>
      </c>
    </row>
    <row r="309" spans="1:5" x14ac:dyDescent="0.25">
      <c r="A309" s="9" t="e">
        <f t="shared" si="23"/>
        <v>#N/A</v>
      </c>
      <c r="B309" s="44" t="e">
        <f t="shared" si="22"/>
        <v>#N/A</v>
      </c>
      <c r="C309" s="42" t="e">
        <f t="shared" si="24"/>
        <v>#N/A</v>
      </c>
      <c r="D309" s="42" t="e">
        <f t="shared" si="25"/>
        <v>#N/A</v>
      </c>
      <c r="E309" s="43" t="e">
        <f t="shared" si="26"/>
        <v>#N/A</v>
      </c>
    </row>
    <row r="310" spans="1:5" x14ac:dyDescent="0.25">
      <c r="A310" s="9" t="e">
        <f t="shared" si="23"/>
        <v>#N/A</v>
      </c>
      <c r="B310" s="44" t="e">
        <f t="shared" si="22"/>
        <v>#N/A</v>
      </c>
      <c r="C310" s="42" t="e">
        <f t="shared" si="24"/>
        <v>#N/A</v>
      </c>
      <c r="D310" s="42" t="e">
        <f t="shared" si="25"/>
        <v>#N/A</v>
      </c>
      <c r="E310" s="43" t="e">
        <f t="shared" si="26"/>
        <v>#N/A</v>
      </c>
    </row>
    <row r="311" spans="1:5" x14ac:dyDescent="0.25">
      <c r="A311" s="9" t="e">
        <f t="shared" si="23"/>
        <v>#N/A</v>
      </c>
      <c r="B311" s="44" t="e">
        <f t="shared" si="22"/>
        <v>#N/A</v>
      </c>
      <c r="C311" s="42" t="e">
        <f t="shared" si="24"/>
        <v>#N/A</v>
      </c>
      <c r="D311" s="42" t="e">
        <f t="shared" si="25"/>
        <v>#N/A</v>
      </c>
      <c r="E311" s="43" t="e">
        <f t="shared" si="26"/>
        <v>#N/A</v>
      </c>
    </row>
    <row r="312" spans="1:5" x14ac:dyDescent="0.25">
      <c r="A312" s="9" t="e">
        <f t="shared" si="23"/>
        <v>#N/A</v>
      </c>
      <c r="B312" s="44" t="e">
        <f t="shared" si="22"/>
        <v>#N/A</v>
      </c>
      <c r="C312" s="42" t="e">
        <f t="shared" si="24"/>
        <v>#N/A</v>
      </c>
      <c r="D312" s="42" t="e">
        <f t="shared" si="25"/>
        <v>#N/A</v>
      </c>
      <c r="E312" s="43" t="e">
        <f t="shared" si="26"/>
        <v>#N/A</v>
      </c>
    </row>
    <row r="313" spans="1:5" x14ac:dyDescent="0.25">
      <c r="A313" s="9" t="e">
        <f t="shared" si="23"/>
        <v>#N/A</v>
      </c>
      <c r="B313" s="44" t="e">
        <f t="shared" si="22"/>
        <v>#N/A</v>
      </c>
      <c r="C313" s="42" t="e">
        <f t="shared" si="24"/>
        <v>#N/A</v>
      </c>
      <c r="D313" s="42" t="e">
        <f t="shared" si="25"/>
        <v>#N/A</v>
      </c>
      <c r="E313" s="43" t="e">
        <f t="shared" si="26"/>
        <v>#N/A</v>
      </c>
    </row>
    <row r="314" spans="1:5" x14ac:dyDescent="0.25">
      <c r="A314" s="9" t="e">
        <f t="shared" si="23"/>
        <v>#N/A</v>
      </c>
      <c r="B314" s="44" t="e">
        <f t="shared" si="22"/>
        <v>#N/A</v>
      </c>
      <c r="C314" s="42" t="e">
        <f t="shared" si="24"/>
        <v>#N/A</v>
      </c>
      <c r="D314" s="42" t="e">
        <f t="shared" si="25"/>
        <v>#N/A</v>
      </c>
      <c r="E314" s="43" t="e">
        <f t="shared" si="26"/>
        <v>#N/A</v>
      </c>
    </row>
    <row r="315" spans="1:5" x14ac:dyDescent="0.25">
      <c r="A315" s="9" t="e">
        <f t="shared" si="23"/>
        <v>#N/A</v>
      </c>
      <c r="B315" s="44" t="e">
        <f t="shared" si="22"/>
        <v>#N/A</v>
      </c>
      <c r="C315" s="42" t="e">
        <f t="shared" si="24"/>
        <v>#N/A</v>
      </c>
      <c r="D315" s="42" t="e">
        <f t="shared" si="25"/>
        <v>#N/A</v>
      </c>
      <c r="E315" s="43" t="e">
        <f t="shared" si="26"/>
        <v>#N/A</v>
      </c>
    </row>
    <row r="316" spans="1:5" x14ac:dyDescent="0.25">
      <c r="A316" s="9" t="e">
        <f t="shared" si="23"/>
        <v>#N/A</v>
      </c>
      <c r="B316" s="44" t="e">
        <f t="shared" si="22"/>
        <v>#N/A</v>
      </c>
      <c r="C316" s="42" t="e">
        <f t="shared" si="24"/>
        <v>#N/A</v>
      </c>
      <c r="D316" s="42" t="e">
        <f t="shared" si="25"/>
        <v>#N/A</v>
      </c>
      <c r="E316" s="43" t="e">
        <f t="shared" si="26"/>
        <v>#N/A</v>
      </c>
    </row>
    <row r="317" spans="1:5" x14ac:dyDescent="0.25">
      <c r="A317" s="9" t="e">
        <f t="shared" si="23"/>
        <v>#N/A</v>
      </c>
      <c r="B317" s="44" t="e">
        <f t="shared" si="22"/>
        <v>#N/A</v>
      </c>
      <c r="C317" s="42" t="e">
        <f t="shared" si="24"/>
        <v>#N/A</v>
      </c>
      <c r="D317" s="42" t="e">
        <f t="shared" si="25"/>
        <v>#N/A</v>
      </c>
      <c r="E317" s="43" t="e">
        <f t="shared" si="26"/>
        <v>#N/A</v>
      </c>
    </row>
    <row r="318" spans="1:5" x14ac:dyDescent="0.25">
      <c r="A318" s="9" t="e">
        <f t="shared" si="23"/>
        <v>#N/A</v>
      </c>
      <c r="B318" s="44" t="e">
        <f t="shared" si="22"/>
        <v>#N/A</v>
      </c>
      <c r="C318" s="42" t="e">
        <f t="shared" si="24"/>
        <v>#N/A</v>
      </c>
      <c r="D318" s="42" t="e">
        <f t="shared" si="25"/>
        <v>#N/A</v>
      </c>
      <c r="E318" s="43" t="e">
        <f t="shared" si="26"/>
        <v>#N/A</v>
      </c>
    </row>
    <row r="319" spans="1:5" x14ac:dyDescent="0.25">
      <c r="A319" s="9" t="e">
        <f t="shared" si="23"/>
        <v>#N/A</v>
      </c>
      <c r="B319" s="44" t="e">
        <f t="shared" si="22"/>
        <v>#N/A</v>
      </c>
      <c r="C319" s="42" t="e">
        <f t="shared" si="24"/>
        <v>#N/A</v>
      </c>
      <c r="D319" s="42" t="e">
        <f t="shared" si="25"/>
        <v>#N/A</v>
      </c>
      <c r="E319" s="43" t="e">
        <f t="shared" si="26"/>
        <v>#N/A</v>
      </c>
    </row>
    <row r="320" spans="1:5" x14ac:dyDescent="0.25">
      <c r="A320" s="9" t="e">
        <f t="shared" si="23"/>
        <v>#N/A</v>
      </c>
      <c r="B320" s="44" t="e">
        <f t="shared" si="22"/>
        <v>#N/A</v>
      </c>
      <c r="C320" s="42" t="e">
        <f t="shared" si="24"/>
        <v>#N/A</v>
      </c>
      <c r="D320" s="42" t="e">
        <f t="shared" si="25"/>
        <v>#N/A</v>
      </c>
      <c r="E320" s="43" t="e">
        <f t="shared" si="26"/>
        <v>#N/A</v>
      </c>
    </row>
    <row r="321" spans="1:5" x14ac:dyDescent="0.25">
      <c r="A321" s="9" t="e">
        <f t="shared" si="23"/>
        <v>#N/A</v>
      </c>
      <c r="B321" s="44" t="e">
        <f t="shared" ref="B321:B367" si="27">IF(ISNA(A321),NA(),B320-E320)</f>
        <v>#N/A</v>
      </c>
      <c r="C321" s="42" t="e">
        <f t="shared" si="24"/>
        <v>#N/A</v>
      </c>
      <c r="D321" s="42" t="e">
        <f t="shared" si="25"/>
        <v>#N/A</v>
      </c>
      <c r="E321" s="43" t="e">
        <f t="shared" si="26"/>
        <v>#N/A</v>
      </c>
    </row>
    <row r="322" spans="1:5" x14ac:dyDescent="0.25">
      <c r="A322" s="9" t="e">
        <f t="shared" si="23"/>
        <v>#N/A</v>
      </c>
      <c r="B322" s="44" t="e">
        <f t="shared" si="27"/>
        <v>#N/A</v>
      </c>
      <c r="C322" s="42" t="e">
        <f t="shared" si="24"/>
        <v>#N/A</v>
      </c>
      <c r="D322" s="42" t="e">
        <f t="shared" si="25"/>
        <v>#N/A</v>
      </c>
      <c r="E322" s="43" t="e">
        <f t="shared" si="26"/>
        <v>#N/A</v>
      </c>
    </row>
    <row r="323" spans="1:5" x14ac:dyDescent="0.25">
      <c r="A323" s="9" t="e">
        <f t="shared" si="23"/>
        <v>#N/A</v>
      </c>
      <c r="B323" s="44" t="e">
        <f t="shared" si="27"/>
        <v>#N/A</v>
      </c>
      <c r="C323" s="42" t="e">
        <f t="shared" si="24"/>
        <v>#N/A</v>
      </c>
      <c r="D323" s="42" t="e">
        <f t="shared" si="25"/>
        <v>#N/A</v>
      </c>
      <c r="E323" s="43" t="e">
        <f t="shared" si="26"/>
        <v>#N/A</v>
      </c>
    </row>
    <row r="324" spans="1:5" x14ac:dyDescent="0.25">
      <c r="A324" s="9" t="e">
        <f t="shared" si="23"/>
        <v>#N/A</v>
      </c>
      <c r="B324" s="44" t="e">
        <f t="shared" si="27"/>
        <v>#N/A</v>
      </c>
      <c r="C324" s="42" t="e">
        <f t="shared" si="24"/>
        <v>#N/A</v>
      </c>
      <c r="D324" s="42" t="e">
        <f t="shared" si="25"/>
        <v>#N/A</v>
      </c>
      <c r="E324" s="43" t="e">
        <f t="shared" si="26"/>
        <v>#N/A</v>
      </c>
    </row>
    <row r="325" spans="1:5" x14ac:dyDescent="0.25">
      <c r="A325" s="9" t="e">
        <f t="shared" si="23"/>
        <v>#N/A</v>
      </c>
      <c r="B325" s="44" t="e">
        <f t="shared" si="27"/>
        <v>#N/A</v>
      </c>
      <c r="C325" s="42" t="e">
        <f t="shared" si="24"/>
        <v>#N/A</v>
      </c>
      <c r="D325" s="42" t="e">
        <f t="shared" si="25"/>
        <v>#N/A</v>
      </c>
      <c r="E325" s="43" t="e">
        <f t="shared" si="26"/>
        <v>#N/A</v>
      </c>
    </row>
    <row r="326" spans="1:5" x14ac:dyDescent="0.25">
      <c r="A326" s="9" t="e">
        <f t="shared" si="23"/>
        <v>#N/A</v>
      </c>
      <c r="B326" s="44" t="e">
        <f t="shared" si="27"/>
        <v>#N/A</v>
      </c>
      <c r="C326" s="42" t="e">
        <f t="shared" si="24"/>
        <v>#N/A</v>
      </c>
      <c r="D326" s="42" t="e">
        <f t="shared" si="25"/>
        <v>#N/A</v>
      </c>
      <c r="E326" s="43" t="e">
        <f t="shared" si="26"/>
        <v>#N/A</v>
      </c>
    </row>
    <row r="327" spans="1:5" x14ac:dyDescent="0.25">
      <c r="A327" s="9" t="e">
        <f t="shared" si="23"/>
        <v>#N/A</v>
      </c>
      <c r="B327" s="44" t="e">
        <f t="shared" si="27"/>
        <v>#N/A</v>
      </c>
      <c r="C327" s="42" t="e">
        <f t="shared" si="24"/>
        <v>#N/A</v>
      </c>
      <c r="D327" s="42" t="e">
        <f t="shared" si="25"/>
        <v>#N/A</v>
      </c>
      <c r="E327" s="43" t="e">
        <f t="shared" si="26"/>
        <v>#N/A</v>
      </c>
    </row>
    <row r="328" spans="1:5" x14ac:dyDescent="0.25">
      <c r="A328" s="9" t="e">
        <f t="shared" si="23"/>
        <v>#N/A</v>
      </c>
      <c r="B328" s="44" t="e">
        <f t="shared" si="27"/>
        <v>#N/A</v>
      </c>
      <c r="C328" s="42" t="e">
        <f t="shared" si="24"/>
        <v>#N/A</v>
      </c>
      <c r="D328" s="42" t="e">
        <f t="shared" si="25"/>
        <v>#N/A</v>
      </c>
      <c r="E328" s="43" t="e">
        <f t="shared" si="26"/>
        <v>#N/A</v>
      </c>
    </row>
    <row r="329" spans="1:5" x14ac:dyDescent="0.25">
      <c r="A329" s="9" t="e">
        <f t="shared" ref="A329:A367" si="28">IF(ISNUMBER(A328),IF((1+A328)&gt;Duree,NA(),A328+1),NA())</f>
        <v>#N/A</v>
      </c>
      <c r="B329" s="44" t="e">
        <f t="shared" si="27"/>
        <v>#N/A</v>
      </c>
      <c r="C329" s="42" t="e">
        <f t="shared" ref="C329:C367" si="29">IF(ISNA(A329),NA(),-IPMT(Tx_annuel/12,Periode,Duree,Montant))</f>
        <v>#N/A</v>
      </c>
      <c r="D329" s="42" t="e">
        <f t="shared" ref="D329:D367" si="30">IF(ISNA(A329),NA(),Interets+Amortissements)</f>
        <v>#N/A</v>
      </c>
      <c r="E329" s="43" t="e">
        <f t="shared" ref="E329:E367" si="31">IF(ISNA(A329),NA(),-PPMT(Tx_annuel/12,Periode,Duree,Montant))</f>
        <v>#N/A</v>
      </c>
    </row>
    <row r="330" spans="1:5" x14ac:dyDescent="0.25">
      <c r="A330" s="9" t="e">
        <f t="shared" si="28"/>
        <v>#N/A</v>
      </c>
      <c r="B330" s="44" t="e">
        <f t="shared" si="27"/>
        <v>#N/A</v>
      </c>
      <c r="C330" s="42" t="e">
        <f t="shared" si="29"/>
        <v>#N/A</v>
      </c>
      <c r="D330" s="42" t="e">
        <f t="shared" si="30"/>
        <v>#N/A</v>
      </c>
      <c r="E330" s="43" t="e">
        <f t="shared" si="31"/>
        <v>#N/A</v>
      </c>
    </row>
    <row r="331" spans="1:5" x14ac:dyDescent="0.25">
      <c r="A331" s="9" t="e">
        <f t="shared" si="28"/>
        <v>#N/A</v>
      </c>
      <c r="B331" s="44" t="e">
        <f t="shared" si="27"/>
        <v>#N/A</v>
      </c>
      <c r="C331" s="42" t="e">
        <f t="shared" si="29"/>
        <v>#N/A</v>
      </c>
      <c r="D331" s="42" t="e">
        <f t="shared" si="30"/>
        <v>#N/A</v>
      </c>
      <c r="E331" s="43" t="e">
        <f t="shared" si="31"/>
        <v>#N/A</v>
      </c>
    </row>
    <row r="332" spans="1:5" x14ac:dyDescent="0.25">
      <c r="A332" s="9" t="e">
        <f t="shared" si="28"/>
        <v>#N/A</v>
      </c>
      <c r="B332" s="44" t="e">
        <f t="shared" si="27"/>
        <v>#N/A</v>
      </c>
      <c r="C332" s="42" t="e">
        <f t="shared" si="29"/>
        <v>#N/A</v>
      </c>
      <c r="D332" s="42" t="e">
        <f t="shared" si="30"/>
        <v>#N/A</v>
      </c>
      <c r="E332" s="43" t="e">
        <f t="shared" si="31"/>
        <v>#N/A</v>
      </c>
    </row>
    <row r="333" spans="1:5" x14ac:dyDescent="0.25">
      <c r="A333" s="9" t="e">
        <f t="shared" si="28"/>
        <v>#N/A</v>
      </c>
      <c r="B333" s="44" t="e">
        <f t="shared" si="27"/>
        <v>#N/A</v>
      </c>
      <c r="C333" s="42" t="e">
        <f t="shared" si="29"/>
        <v>#N/A</v>
      </c>
      <c r="D333" s="42" t="e">
        <f t="shared" si="30"/>
        <v>#N/A</v>
      </c>
      <c r="E333" s="43" t="e">
        <f t="shared" si="31"/>
        <v>#N/A</v>
      </c>
    </row>
    <row r="334" spans="1:5" x14ac:dyDescent="0.25">
      <c r="A334" s="9" t="e">
        <f t="shared" si="28"/>
        <v>#N/A</v>
      </c>
      <c r="B334" s="44" t="e">
        <f t="shared" si="27"/>
        <v>#N/A</v>
      </c>
      <c r="C334" s="42" t="e">
        <f t="shared" si="29"/>
        <v>#N/A</v>
      </c>
      <c r="D334" s="42" t="e">
        <f t="shared" si="30"/>
        <v>#N/A</v>
      </c>
      <c r="E334" s="43" t="e">
        <f t="shared" si="31"/>
        <v>#N/A</v>
      </c>
    </row>
    <row r="335" spans="1:5" x14ac:dyDescent="0.25">
      <c r="A335" s="9" t="e">
        <f t="shared" si="28"/>
        <v>#N/A</v>
      </c>
      <c r="B335" s="44" t="e">
        <f t="shared" si="27"/>
        <v>#N/A</v>
      </c>
      <c r="C335" s="42" t="e">
        <f t="shared" si="29"/>
        <v>#N/A</v>
      </c>
      <c r="D335" s="42" t="e">
        <f t="shared" si="30"/>
        <v>#N/A</v>
      </c>
      <c r="E335" s="43" t="e">
        <f t="shared" si="31"/>
        <v>#N/A</v>
      </c>
    </row>
    <row r="336" spans="1:5" x14ac:dyDescent="0.25">
      <c r="A336" s="9" t="e">
        <f t="shared" si="28"/>
        <v>#N/A</v>
      </c>
      <c r="B336" s="44" t="e">
        <f t="shared" si="27"/>
        <v>#N/A</v>
      </c>
      <c r="C336" s="42" t="e">
        <f t="shared" si="29"/>
        <v>#N/A</v>
      </c>
      <c r="D336" s="42" t="e">
        <f t="shared" si="30"/>
        <v>#N/A</v>
      </c>
      <c r="E336" s="43" t="e">
        <f t="shared" si="31"/>
        <v>#N/A</v>
      </c>
    </row>
    <row r="337" spans="1:5" x14ac:dyDescent="0.25">
      <c r="A337" s="9" t="e">
        <f t="shared" si="28"/>
        <v>#N/A</v>
      </c>
      <c r="B337" s="44" t="e">
        <f t="shared" si="27"/>
        <v>#N/A</v>
      </c>
      <c r="C337" s="42" t="e">
        <f t="shared" si="29"/>
        <v>#N/A</v>
      </c>
      <c r="D337" s="42" t="e">
        <f t="shared" si="30"/>
        <v>#N/A</v>
      </c>
      <c r="E337" s="43" t="e">
        <f t="shared" si="31"/>
        <v>#N/A</v>
      </c>
    </row>
    <row r="338" spans="1:5" x14ac:dyDescent="0.25">
      <c r="A338" s="9" t="e">
        <f t="shared" si="28"/>
        <v>#N/A</v>
      </c>
      <c r="B338" s="44" t="e">
        <f t="shared" si="27"/>
        <v>#N/A</v>
      </c>
      <c r="C338" s="42" t="e">
        <f t="shared" si="29"/>
        <v>#N/A</v>
      </c>
      <c r="D338" s="42" t="e">
        <f t="shared" si="30"/>
        <v>#N/A</v>
      </c>
      <c r="E338" s="43" t="e">
        <f t="shared" si="31"/>
        <v>#N/A</v>
      </c>
    </row>
    <row r="339" spans="1:5" x14ac:dyDescent="0.25">
      <c r="A339" s="9" t="e">
        <f t="shared" si="28"/>
        <v>#N/A</v>
      </c>
      <c r="B339" s="44" t="e">
        <f t="shared" si="27"/>
        <v>#N/A</v>
      </c>
      <c r="C339" s="42" t="e">
        <f t="shared" si="29"/>
        <v>#N/A</v>
      </c>
      <c r="D339" s="42" t="e">
        <f t="shared" si="30"/>
        <v>#N/A</v>
      </c>
      <c r="E339" s="43" t="e">
        <f t="shared" si="31"/>
        <v>#N/A</v>
      </c>
    </row>
    <row r="340" spans="1:5" x14ac:dyDescent="0.25">
      <c r="A340" s="9" t="e">
        <f t="shared" si="28"/>
        <v>#N/A</v>
      </c>
      <c r="B340" s="44" t="e">
        <f t="shared" si="27"/>
        <v>#N/A</v>
      </c>
      <c r="C340" s="42" t="e">
        <f t="shared" si="29"/>
        <v>#N/A</v>
      </c>
      <c r="D340" s="42" t="e">
        <f t="shared" si="30"/>
        <v>#N/A</v>
      </c>
      <c r="E340" s="43" t="e">
        <f t="shared" si="31"/>
        <v>#N/A</v>
      </c>
    </row>
    <row r="341" spans="1:5" x14ac:dyDescent="0.25">
      <c r="A341" s="9" t="e">
        <f t="shared" si="28"/>
        <v>#N/A</v>
      </c>
      <c r="B341" s="44" t="e">
        <f t="shared" si="27"/>
        <v>#N/A</v>
      </c>
      <c r="C341" s="42" t="e">
        <f t="shared" si="29"/>
        <v>#N/A</v>
      </c>
      <c r="D341" s="42" t="e">
        <f t="shared" si="30"/>
        <v>#N/A</v>
      </c>
      <c r="E341" s="43" t="e">
        <f t="shared" si="31"/>
        <v>#N/A</v>
      </c>
    </row>
    <row r="342" spans="1:5" x14ac:dyDescent="0.25">
      <c r="A342" s="9" t="e">
        <f t="shared" si="28"/>
        <v>#N/A</v>
      </c>
      <c r="B342" s="44" t="e">
        <f t="shared" si="27"/>
        <v>#N/A</v>
      </c>
      <c r="C342" s="42" t="e">
        <f t="shared" si="29"/>
        <v>#N/A</v>
      </c>
      <c r="D342" s="42" t="e">
        <f t="shared" si="30"/>
        <v>#N/A</v>
      </c>
      <c r="E342" s="43" t="e">
        <f t="shared" si="31"/>
        <v>#N/A</v>
      </c>
    </row>
    <row r="343" spans="1:5" x14ac:dyDescent="0.25">
      <c r="A343" s="9" t="e">
        <f t="shared" si="28"/>
        <v>#N/A</v>
      </c>
      <c r="B343" s="44" t="e">
        <f t="shared" si="27"/>
        <v>#N/A</v>
      </c>
      <c r="C343" s="42" t="e">
        <f t="shared" si="29"/>
        <v>#N/A</v>
      </c>
      <c r="D343" s="42" t="e">
        <f t="shared" si="30"/>
        <v>#N/A</v>
      </c>
      <c r="E343" s="43" t="e">
        <f t="shared" si="31"/>
        <v>#N/A</v>
      </c>
    </row>
    <row r="344" spans="1:5" x14ac:dyDescent="0.25">
      <c r="A344" s="9" t="e">
        <f t="shared" si="28"/>
        <v>#N/A</v>
      </c>
      <c r="B344" s="44" t="e">
        <f t="shared" si="27"/>
        <v>#N/A</v>
      </c>
      <c r="C344" s="42" t="e">
        <f t="shared" si="29"/>
        <v>#N/A</v>
      </c>
      <c r="D344" s="42" t="e">
        <f t="shared" si="30"/>
        <v>#N/A</v>
      </c>
      <c r="E344" s="43" t="e">
        <f t="shared" si="31"/>
        <v>#N/A</v>
      </c>
    </row>
    <row r="345" spans="1:5" x14ac:dyDescent="0.25">
      <c r="A345" s="9" t="e">
        <f t="shared" si="28"/>
        <v>#N/A</v>
      </c>
      <c r="B345" s="44" t="e">
        <f t="shared" si="27"/>
        <v>#N/A</v>
      </c>
      <c r="C345" s="42" t="e">
        <f t="shared" si="29"/>
        <v>#N/A</v>
      </c>
      <c r="D345" s="42" t="e">
        <f t="shared" si="30"/>
        <v>#N/A</v>
      </c>
      <c r="E345" s="43" t="e">
        <f t="shared" si="31"/>
        <v>#N/A</v>
      </c>
    </row>
    <row r="346" spans="1:5" x14ac:dyDescent="0.25">
      <c r="A346" s="9" t="e">
        <f t="shared" si="28"/>
        <v>#N/A</v>
      </c>
      <c r="B346" s="44" t="e">
        <f t="shared" si="27"/>
        <v>#N/A</v>
      </c>
      <c r="C346" s="42" t="e">
        <f t="shared" si="29"/>
        <v>#N/A</v>
      </c>
      <c r="D346" s="42" t="e">
        <f t="shared" si="30"/>
        <v>#N/A</v>
      </c>
      <c r="E346" s="43" t="e">
        <f t="shared" si="31"/>
        <v>#N/A</v>
      </c>
    </row>
    <row r="347" spans="1:5" x14ac:dyDescent="0.25">
      <c r="A347" s="9" t="e">
        <f t="shared" si="28"/>
        <v>#N/A</v>
      </c>
      <c r="B347" s="44" t="e">
        <f t="shared" si="27"/>
        <v>#N/A</v>
      </c>
      <c r="C347" s="42" t="e">
        <f t="shared" si="29"/>
        <v>#N/A</v>
      </c>
      <c r="D347" s="42" t="e">
        <f t="shared" si="30"/>
        <v>#N/A</v>
      </c>
      <c r="E347" s="43" t="e">
        <f t="shared" si="31"/>
        <v>#N/A</v>
      </c>
    </row>
    <row r="348" spans="1:5" x14ac:dyDescent="0.25">
      <c r="A348" s="9" t="e">
        <f t="shared" si="28"/>
        <v>#N/A</v>
      </c>
      <c r="B348" s="44" t="e">
        <f t="shared" si="27"/>
        <v>#N/A</v>
      </c>
      <c r="C348" s="42" t="e">
        <f t="shared" si="29"/>
        <v>#N/A</v>
      </c>
      <c r="D348" s="42" t="e">
        <f t="shared" si="30"/>
        <v>#N/A</v>
      </c>
      <c r="E348" s="43" t="e">
        <f t="shared" si="31"/>
        <v>#N/A</v>
      </c>
    </row>
    <row r="349" spans="1:5" x14ac:dyDescent="0.25">
      <c r="A349" s="9" t="e">
        <f t="shared" si="28"/>
        <v>#N/A</v>
      </c>
      <c r="B349" s="44" t="e">
        <f t="shared" si="27"/>
        <v>#N/A</v>
      </c>
      <c r="C349" s="42" t="e">
        <f t="shared" si="29"/>
        <v>#N/A</v>
      </c>
      <c r="D349" s="42" t="e">
        <f t="shared" si="30"/>
        <v>#N/A</v>
      </c>
      <c r="E349" s="43" t="e">
        <f t="shared" si="31"/>
        <v>#N/A</v>
      </c>
    </row>
    <row r="350" spans="1:5" x14ac:dyDescent="0.25">
      <c r="A350" s="9" t="e">
        <f t="shared" si="28"/>
        <v>#N/A</v>
      </c>
      <c r="B350" s="44" t="e">
        <f t="shared" si="27"/>
        <v>#N/A</v>
      </c>
      <c r="C350" s="42" t="e">
        <f t="shared" si="29"/>
        <v>#N/A</v>
      </c>
      <c r="D350" s="42" t="e">
        <f t="shared" si="30"/>
        <v>#N/A</v>
      </c>
      <c r="E350" s="43" t="e">
        <f t="shared" si="31"/>
        <v>#N/A</v>
      </c>
    </row>
    <row r="351" spans="1:5" x14ac:dyDescent="0.25">
      <c r="A351" s="9" t="e">
        <f t="shared" si="28"/>
        <v>#N/A</v>
      </c>
      <c r="B351" s="44" t="e">
        <f t="shared" si="27"/>
        <v>#N/A</v>
      </c>
      <c r="C351" s="42" t="e">
        <f t="shared" si="29"/>
        <v>#N/A</v>
      </c>
      <c r="D351" s="42" t="e">
        <f t="shared" si="30"/>
        <v>#N/A</v>
      </c>
      <c r="E351" s="43" t="e">
        <f t="shared" si="31"/>
        <v>#N/A</v>
      </c>
    </row>
    <row r="352" spans="1:5" x14ac:dyDescent="0.25">
      <c r="A352" s="9" t="e">
        <f t="shared" si="28"/>
        <v>#N/A</v>
      </c>
      <c r="B352" s="44" t="e">
        <f t="shared" si="27"/>
        <v>#N/A</v>
      </c>
      <c r="C352" s="42" t="e">
        <f t="shared" si="29"/>
        <v>#N/A</v>
      </c>
      <c r="D352" s="42" t="e">
        <f t="shared" si="30"/>
        <v>#N/A</v>
      </c>
      <c r="E352" s="43" t="e">
        <f t="shared" si="31"/>
        <v>#N/A</v>
      </c>
    </row>
    <row r="353" spans="1:5" x14ac:dyDescent="0.25">
      <c r="A353" s="9" t="e">
        <f t="shared" si="28"/>
        <v>#N/A</v>
      </c>
      <c r="B353" s="44" t="e">
        <f t="shared" si="27"/>
        <v>#N/A</v>
      </c>
      <c r="C353" s="42" t="e">
        <f t="shared" si="29"/>
        <v>#N/A</v>
      </c>
      <c r="D353" s="42" t="e">
        <f t="shared" si="30"/>
        <v>#N/A</v>
      </c>
      <c r="E353" s="43" t="e">
        <f t="shared" si="31"/>
        <v>#N/A</v>
      </c>
    </row>
    <row r="354" spans="1:5" x14ac:dyDescent="0.25">
      <c r="A354" s="9" t="e">
        <f t="shared" si="28"/>
        <v>#N/A</v>
      </c>
      <c r="B354" s="44" t="e">
        <f t="shared" si="27"/>
        <v>#N/A</v>
      </c>
      <c r="C354" s="42" t="e">
        <f t="shared" si="29"/>
        <v>#N/A</v>
      </c>
      <c r="D354" s="42" t="e">
        <f t="shared" si="30"/>
        <v>#N/A</v>
      </c>
      <c r="E354" s="43" t="e">
        <f t="shared" si="31"/>
        <v>#N/A</v>
      </c>
    </row>
    <row r="355" spans="1:5" x14ac:dyDescent="0.25">
      <c r="A355" s="9" t="e">
        <f t="shared" si="28"/>
        <v>#N/A</v>
      </c>
      <c r="B355" s="44" t="e">
        <f t="shared" si="27"/>
        <v>#N/A</v>
      </c>
      <c r="C355" s="42" t="e">
        <f t="shared" si="29"/>
        <v>#N/A</v>
      </c>
      <c r="D355" s="42" t="e">
        <f t="shared" si="30"/>
        <v>#N/A</v>
      </c>
      <c r="E355" s="43" t="e">
        <f t="shared" si="31"/>
        <v>#N/A</v>
      </c>
    </row>
    <row r="356" spans="1:5" x14ac:dyDescent="0.25">
      <c r="A356" s="9" t="e">
        <f t="shared" si="28"/>
        <v>#N/A</v>
      </c>
      <c r="B356" s="44" t="e">
        <f t="shared" si="27"/>
        <v>#N/A</v>
      </c>
      <c r="C356" s="42" t="e">
        <f t="shared" si="29"/>
        <v>#N/A</v>
      </c>
      <c r="D356" s="42" t="e">
        <f t="shared" si="30"/>
        <v>#N/A</v>
      </c>
      <c r="E356" s="43" t="e">
        <f t="shared" si="31"/>
        <v>#N/A</v>
      </c>
    </row>
    <row r="357" spans="1:5" x14ac:dyDescent="0.25">
      <c r="A357" s="9" t="e">
        <f t="shared" si="28"/>
        <v>#N/A</v>
      </c>
      <c r="B357" s="44" t="e">
        <f t="shared" si="27"/>
        <v>#N/A</v>
      </c>
      <c r="C357" s="42" t="e">
        <f t="shared" si="29"/>
        <v>#N/A</v>
      </c>
      <c r="D357" s="42" t="e">
        <f t="shared" si="30"/>
        <v>#N/A</v>
      </c>
      <c r="E357" s="43" t="e">
        <f t="shared" si="31"/>
        <v>#N/A</v>
      </c>
    </row>
    <row r="358" spans="1:5" x14ac:dyDescent="0.25">
      <c r="A358" s="9" t="e">
        <f t="shared" si="28"/>
        <v>#N/A</v>
      </c>
      <c r="B358" s="44" t="e">
        <f t="shared" si="27"/>
        <v>#N/A</v>
      </c>
      <c r="C358" s="42" t="e">
        <f t="shared" si="29"/>
        <v>#N/A</v>
      </c>
      <c r="D358" s="42" t="e">
        <f t="shared" si="30"/>
        <v>#N/A</v>
      </c>
      <c r="E358" s="43" t="e">
        <f t="shared" si="31"/>
        <v>#N/A</v>
      </c>
    </row>
    <row r="359" spans="1:5" x14ac:dyDescent="0.25">
      <c r="A359" s="9" t="e">
        <f t="shared" si="28"/>
        <v>#N/A</v>
      </c>
      <c r="B359" s="44" t="e">
        <f t="shared" si="27"/>
        <v>#N/A</v>
      </c>
      <c r="C359" s="42" t="e">
        <f t="shared" si="29"/>
        <v>#N/A</v>
      </c>
      <c r="D359" s="42" t="e">
        <f t="shared" si="30"/>
        <v>#N/A</v>
      </c>
      <c r="E359" s="43" t="e">
        <f t="shared" si="31"/>
        <v>#N/A</v>
      </c>
    </row>
    <row r="360" spans="1:5" x14ac:dyDescent="0.25">
      <c r="A360" s="9" t="e">
        <f t="shared" si="28"/>
        <v>#N/A</v>
      </c>
      <c r="B360" s="44" t="e">
        <f t="shared" si="27"/>
        <v>#N/A</v>
      </c>
      <c r="C360" s="42" t="e">
        <f t="shared" si="29"/>
        <v>#N/A</v>
      </c>
      <c r="D360" s="42" t="e">
        <f t="shared" si="30"/>
        <v>#N/A</v>
      </c>
      <c r="E360" s="43" t="e">
        <f t="shared" si="31"/>
        <v>#N/A</v>
      </c>
    </row>
    <row r="361" spans="1:5" x14ac:dyDescent="0.25">
      <c r="A361" s="9" t="e">
        <f t="shared" si="28"/>
        <v>#N/A</v>
      </c>
      <c r="B361" s="44" t="e">
        <f t="shared" si="27"/>
        <v>#N/A</v>
      </c>
      <c r="C361" s="42" t="e">
        <f t="shared" si="29"/>
        <v>#N/A</v>
      </c>
      <c r="D361" s="42" t="e">
        <f t="shared" si="30"/>
        <v>#N/A</v>
      </c>
      <c r="E361" s="43" t="e">
        <f t="shared" si="31"/>
        <v>#N/A</v>
      </c>
    </row>
    <row r="362" spans="1:5" x14ac:dyDescent="0.25">
      <c r="A362" s="9" t="e">
        <f t="shared" si="28"/>
        <v>#N/A</v>
      </c>
      <c r="B362" s="44" t="e">
        <f t="shared" si="27"/>
        <v>#N/A</v>
      </c>
      <c r="C362" s="42" t="e">
        <f t="shared" si="29"/>
        <v>#N/A</v>
      </c>
      <c r="D362" s="42" t="e">
        <f t="shared" si="30"/>
        <v>#N/A</v>
      </c>
      <c r="E362" s="43" t="e">
        <f t="shared" si="31"/>
        <v>#N/A</v>
      </c>
    </row>
    <row r="363" spans="1:5" x14ac:dyDescent="0.25">
      <c r="A363" s="9" t="e">
        <f t="shared" si="28"/>
        <v>#N/A</v>
      </c>
      <c r="B363" s="44" t="e">
        <f t="shared" si="27"/>
        <v>#N/A</v>
      </c>
      <c r="C363" s="42" t="e">
        <f t="shared" si="29"/>
        <v>#N/A</v>
      </c>
      <c r="D363" s="42" t="e">
        <f t="shared" si="30"/>
        <v>#N/A</v>
      </c>
      <c r="E363" s="43" t="e">
        <f t="shared" si="31"/>
        <v>#N/A</v>
      </c>
    </row>
    <row r="364" spans="1:5" x14ac:dyDescent="0.25">
      <c r="A364" s="9" t="e">
        <f t="shared" si="28"/>
        <v>#N/A</v>
      </c>
      <c r="B364" s="44" t="e">
        <f t="shared" si="27"/>
        <v>#N/A</v>
      </c>
      <c r="C364" s="42" t="e">
        <f t="shared" si="29"/>
        <v>#N/A</v>
      </c>
      <c r="D364" s="42" t="e">
        <f t="shared" si="30"/>
        <v>#N/A</v>
      </c>
      <c r="E364" s="43" t="e">
        <f t="shared" si="31"/>
        <v>#N/A</v>
      </c>
    </row>
    <row r="365" spans="1:5" x14ac:dyDescent="0.25">
      <c r="A365" s="9" t="e">
        <f t="shared" si="28"/>
        <v>#N/A</v>
      </c>
      <c r="B365" s="44" t="e">
        <f t="shared" si="27"/>
        <v>#N/A</v>
      </c>
      <c r="C365" s="42" t="e">
        <f t="shared" si="29"/>
        <v>#N/A</v>
      </c>
      <c r="D365" s="42" t="e">
        <f t="shared" si="30"/>
        <v>#N/A</v>
      </c>
      <c r="E365" s="43" t="e">
        <f t="shared" si="31"/>
        <v>#N/A</v>
      </c>
    </row>
    <row r="366" spans="1:5" x14ac:dyDescent="0.25">
      <c r="A366" s="9" t="e">
        <f t="shared" si="28"/>
        <v>#N/A</v>
      </c>
      <c r="B366" s="44" t="e">
        <f t="shared" si="27"/>
        <v>#N/A</v>
      </c>
      <c r="C366" s="42" t="e">
        <f t="shared" si="29"/>
        <v>#N/A</v>
      </c>
      <c r="D366" s="42" t="e">
        <f t="shared" si="30"/>
        <v>#N/A</v>
      </c>
      <c r="E366" s="43" t="e">
        <f t="shared" si="31"/>
        <v>#N/A</v>
      </c>
    </row>
    <row r="367" spans="1:5" x14ac:dyDescent="0.25">
      <c r="A367" s="9" t="e">
        <f t="shared" si="28"/>
        <v>#N/A</v>
      </c>
      <c r="B367" s="44" t="e">
        <f t="shared" si="27"/>
        <v>#N/A</v>
      </c>
      <c r="C367" s="42" t="e">
        <f t="shared" si="29"/>
        <v>#N/A</v>
      </c>
      <c r="D367" s="42" t="e">
        <f t="shared" si="30"/>
        <v>#N/A</v>
      </c>
      <c r="E367" s="43" t="e">
        <f t="shared" si="31"/>
        <v>#N/A</v>
      </c>
    </row>
    <row r="368" spans="1:5" ht="15.75" thickBot="1" x14ac:dyDescent="0.3">
      <c r="A368" s="9"/>
      <c r="B368" s="10"/>
      <c r="C368" s="10"/>
      <c r="D368" s="10"/>
      <c r="E368" s="45"/>
    </row>
    <row r="369" spans="1:5" ht="15.75" thickBot="1" x14ac:dyDescent="0.3">
      <c r="A369" s="46" t="s">
        <v>22</v>
      </c>
      <c r="B369" s="47"/>
      <c r="C369" s="48">
        <f>SUMIF(Interets,"&lt;&gt;#N/A",Interets)</f>
        <v>22481.132679237708</v>
      </c>
      <c r="D369" s="48">
        <f>SUMIF(Annuite,"&lt;&gt;#N/A",Annuite)</f>
        <v>122481.13267923765</v>
      </c>
      <c r="E369" s="49">
        <f>SUMIF(Amortissements,"&lt;&gt;#N/A",Amortissements)</f>
        <v>99999.999999999985</v>
      </c>
    </row>
  </sheetData>
  <conditionalFormatting sqref="A8:E367">
    <cfRule type="expression" dxfId="0" priority="1">
      <formula>ISNA(A8)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Fonctions</vt:lpstr>
      <vt:lpstr>Emprunt</vt:lpstr>
      <vt:lpstr>Amortissements</vt:lpstr>
      <vt:lpstr>Annuite</vt:lpstr>
      <vt:lpstr>Duree</vt:lpstr>
      <vt:lpstr>Interets</vt:lpstr>
      <vt:lpstr>Montant</vt:lpstr>
      <vt:lpstr>Periode</vt:lpstr>
      <vt:lpstr>Tx_annuel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Jean-Eric Pelouas</cp:lastModifiedBy>
  <dcterms:created xsi:type="dcterms:W3CDTF">2015-12-12T13:20:03Z</dcterms:created>
  <dcterms:modified xsi:type="dcterms:W3CDTF">2015-12-25T01:43:25Z</dcterms:modified>
</cp:coreProperties>
</file>