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Tulipe_4" sheetId="1" r:id="rId1"/>
    <sheet name="Jean-Eric" sheetId="4" r:id="rId2"/>
  </sheets>
  <calcPr calcId="162913"/>
</workbook>
</file>

<file path=xl/calcChain.xml><?xml version="1.0" encoding="utf-8"?>
<calcChain xmlns="http://schemas.openxmlformats.org/spreadsheetml/2006/main">
  <c r="F2" i="4" l="1"/>
  <c r="G2" i="4" s="1"/>
  <c r="F3" i="4"/>
  <c r="G3" i="4" s="1"/>
  <c r="F4" i="4"/>
  <c r="G4" i="4" s="1"/>
  <c r="F5" i="4"/>
  <c r="F6" i="4"/>
  <c r="F7" i="4"/>
  <c r="F8" i="4"/>
  <c r="F9" i="4"/>
  <c r="G9" i="4" s="1"/>
  <c r="F10" i="4"/>
  <c r="G10" i="4" l="1"/>
  <c r="G6" i="4"/>
  <c r="G7" i="4"/>
  <c r="G8" i="4"/>
  <c r="G5" i="4"/>
  <c r="J3" i="4" l="1"/>
  <c r="J5" i="1"/>
  <c r="K5" i="1"/>
  <c r="L5" i="1"/>
  <c r="M5" i="1"/>
  <c r="J6" i="1"/>
  <c r="K6" i="1"/>
  <c r="L6" i="1"/>
  <c r="M6" i="1"/>
  <c r="J7" i="1"/>
  <c r="K7" i="1"/>
  <c r="L7" i="1"/>
  <c r="M7" i="1"/>
  <c r="J8" i="1"/>
  <c r="K8" i="1"/>
  <c r="L8" i="1"/>
  <c r="M8" i="1"/>
  <c r="J9" i="1"/>
  <c r="K9" i="1"/>
  <c r="L9" i="1"/>
  <c r="M9" i="1"/>
  <c r="J10" i="1"/>
  <c r="K10" i="1"/>
  <c r="L10" i="1"/>
  <c r="M10" i="1"/>
  <c r="J11" i="1"/>
  <c r="K11" i="1"/>
  <c r="L11" i="1"/>
  <c r="M11" i="1"/>
  <c r="J12" i="1"/>
  <c r="K12" i="1"/>
  <c r="L12" i="1"/>
  <c r="M12" i="1"/>
  <c r="J13" i="1"/>
  <c r="K13" i="1"/>
  <c r="L13" i="1"/>
  <c r="M13" i="1"/>
  <c r="J14" i="1"/>
  <c r="K14" i="1"/>
  <c r="L14" i="1"/>
  <c r="M14" i="1"/>
  <c r="K4" i="1"/>
  <c r="L4" i="1"/>
  <c r="M4" i="1"/>
  <c r="J4" i="1"/>
  <c r="L3" i="4" l="1"/>
  <c r="L7" i="4"/>
  <c r="L2" i="4"/>
  <c r="L4" i="4"/>
  <c r="L8" i="4"/>
  <c r="L6" i="4"/>
  <c r="L5" i="4"/>
  <c r="L9" i="4"/>
  <c r="L10" i="4"/>
  <c r="N4" i="4" l="1"/>
  <c r="M4" i="4"/>
  <c r="O4" i="4"/>
  <c r="P4" i="4"/>
  <c r="P6" i="4"/>
  <c r="O6" i="4"/>
  <c r="N6" i="4"/>
  <c r="M6" i="4"/>
  <c r="M7" i="4"/>
  <c r="P7" i="4"/>
  <c r="O7" i="4"/>
  <c r="N7" i="4"/>
  <c r="O9" i="4"/>
  <c r="N9" i="4"/>
  <c r="M9" i="4"/>
  <c r="P9" i="4"/>
  <c r="O5" i="4"/>
  <c r="N5" i="4"/>
  <c r="M5" i="4"/>
  <c r="P5" i="4"/>
  <c r="P2" i="4"/>
  <c r="O2" i="4"/>
  <c r="M2" i="4"/>
  <c r="N2" i="4"/>
  <c r="P10" i="4"/>
  <c r="O10" i="4"/>
  <c r="N10" i="4"/>
  <c r="M10" i="4"/>
  <c r="N8" i="4"/>
  <c r="M8" i="4"/>
  <c r="P8" i="4"/>
  <c r="O8" i="4"/>
  <c r="M3" i="4"/>
  <c r="P3" i="4"/>
  <c r="N3" i="4"/>
  <c r="O3" i="4"/>
</calcChain>
</file>

<file path=xl/sharedStrings.xml><?xml version="1.0" encoding="utf-8"?>
<sst xmlns="http://schemas.openxmlformats.org/spreadsheetml/2006/main" count="98" uniqueCount="39">
  <si>
    <t>NOM</t>
  </si>
  <si>
    <t>PRENOM</t>
  </si>
  <si>
    <t>ADRESSE</t>
  </si>
  <si>
    <t>DATE</t>
  </si>
  <si>
    <t>SATISFACTION</t>
  </si>
  <si>
    <t>OUI</t>
  </si>
  <si>
    <t>NON</t>
  </si>
  <si>
    <t>DURAND</t>
  </si>
  <si>
    <t>ALBAGNAC</t>
  </si>
  <si>
    <t>LAURENS</t>
  </si>
  <si>
    <t>ROSSIGNOL</t>
  </si>
  <si>
    <t>ETIENNE</t>
  </si>
  <si>
    <t>MONFILS</t>
  </si>
  <si>
    <t>MANODOU</t>
  </si>
  <si>
    <t>GOUIGOU</t>
  </si>
  <si>
    <t>PEYRAC</t>
  </si>
  <si>
    <t>PIERRE</t>
  </si>
  <si>
    <t>PAUL</t>
  </si>
  <si>
    <t xml:space="preserve">MARIE </t>
  </si>
  <si>
    <t>JACQUE</t>
  </si>
  <si>
    <t>ALBERT</t>
  </si>
  <si>
    <t>MICHEL</t>
  </si>
  <si>
    <t>JEAN</t>
  </si>
  <si>
    <t xml:space="preserve">BRICE </t>
  </si>
  <si>
    <t>LAURA</t>
  </si>
  <si>
    <t>3 CHEMIN DES CAUSSES</t>
  </si>
  <si>
    <t>6 RUE BONHOMME</t>
  </si>
  <si>
    <t>LA ROTONDE</t>
  </si>
  <si>
    <t>9 AVENUE DES CHAMPS</t>
  </si>
  <si>
    <t>LE MIRAIL</t>
  </si>
  <si>
    <t>AVENUE ALBERT MONTAGNE</t>
  </si>
  <si>
    <t>AVENUE DES FLEURS</t>
  </si>
  <si>
    <t>RUE DU CANTAL</t>
  </si>
  <si>
    <t>LA JAUGE</t>
  </si>
  <si>
    <r>
      <t>J'aimerais que lorsque je rentre</t>
    </r>
    <r>
      <rPr>
        <sz val="11"/>
        <color theme="6" tint="-0.249977111117893"/>
        <rFont val="Calibri"/>
        <family val="2"/>
        <scheme val="minor"/>
      </rPr>
      <t xml:space="preserve"> </t>
    </r>
    <r>
      <rPr>
        <b/>
        <sz val="11"/>
        <color theme="6" tint="-0.249977111117893"/>
        <rFont val="Calibri"/>
        <family val="2"/>
        <scheme val="minor"/>
      </rPr>
      <t>la donnée satisfaction OUI ou NON</t>
    </r>
    <r>
      <rPr>
        <sz val="11"/>
        <color theme="1"/>
        <rFont val="Calibri"/>
        <family val="2"/>
        <scheme val="minor"/>
      </rPr>
      <t>, il y est une saisie automatique de tous les nom, prénom qui ont répondu non ou oui à la satisfaction</t>
    </r>
  </si>
  <si>
    <t>oui</t>
  </si>
  <si>
    <t>occurrence</t>
  </si>
  <si>
    <t>séquence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</si>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</sst>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0" xfId="0" applyFill="1"/>
    <xf numFmtId="0" fontId="0" fillId="0" borderId="0" xfId="0" applyAlignment="1">
      <alignment horizontal="center" vertic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Border="1"/>
    <xf numFmtId="0" fontId="0" fillId="3" borderId="0" xfId="0" applyFill="1"/>
    <xf numFmtId="0" fontId="3" fillId="0" borderId="0" xfId="1"/>
    <xf numFmtId="14" fontId="0" fillId="0" borderId="0" xfId="0" applyNumberFormat="1"/>
  </cellXfs>
  <cellStyles count="2">
    <cellStyle name="Normal" xfId="0" builtinId="0"/>
    <cellStyle name="Texte explicatif" xfId="1" builtinId="53"/>
  </cellStyles>
  <dxfs count="8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10" totalsRowShown="0" headerRowDxfId="7">
  <autoFilter ref="A1:G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NOM"/>
    <tableColumn id="2" name="PRENOM"/>
    <tableColumn id="3" name="ADRESSE"/>
    <tableColumn id="4" name="DATE" dataDxfId="6"/>
    <tableColumn id="5" name="SATISFACTION"/>
    <tableColumn id="6" name="occurrence" dataDxfId="5" dataCellStyle="Texte explicatif">
      <calculatedColumnFormula>IF(Tableau1[[#This Row],[SATISFACTION]]=$J$2,1,0)</calculatedColumnFormula>
    </tableColumn>
    <tableColumn id="7" name="séquence" dataDxfId="4" dataCellStyle="Texte explicatif">
      <calculatedColumnFormula>IF(Tableau1[[#This Row],[occurrence]]=0,0,SUM(F$2:F2))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M1:P10" totalsRowShown="0" headerRowCellStyle="Normal" dataCellStyle="Normal">
  <autoFilter ref="M1:P10">
    <filterColumn colId="0" hiddenButton="1"/>
    <filterColumn colId="1" hiddenButton="1"/>
    <filterColumn colId="2" hiddenButton="1"/>
    <filterColumn colId="3" hiddenButton="1"/>
  </autoFilter>
  <tableColumns count="4">
    <tableColumn id="1" name="NOM" dataDxfId="3" dataCellStyle="Normal">
      <calculatedColumnFormula>IF($L2="","",INDEX(Tableau1[NOM],MATCH($L2,Tableau1[séquence],0),))</calculatedColumnFormula>
    </tableColumn>
    <tableColumn id="2" name="PRENOM" dataDxfId="2" dataCellStyle="Normal">
      <calculatedColumnFormula>IF($L2="","",INDEX(Tableau1[PRENOM],MATCH($L2,Tableau1[séquence],0),))</calculatedColumnFormula>
    </tableColumn>
    <tableColumn id="3" name="ADRESSE" dataDxfId="1" dataCellStyle="Normal">
      <calculatedColumnFormula>IF($L2="","",INDEX(Tableau1[ADRESSE],MATCH($L2,Tableau1[séquence],0),))</calculatedColumnFormula>
    </tableColumn>
    <tableColumn id="4" name="DATE" dataDxfId="0" dataCellStyle="Normal">
      <calculatedColumnFormula>IF($L2="","",INDEX(Tableau1[DATE],MATCH($L2,Tableau1[séquence],0),))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workbookViewId="0">
      <selection activeCell="J4" sqref="J4:M11"/>
    </sheetView>
  </sheetViews>
  <sheetFormatPr baseColWidth="10" defaultRowHeight="15" x14ac:dyDescent="0.25"/>
  <cols>
    <col min="3" max="3" width="26.5703125" bestFit="1" customWidth="1"/>
    <col min="5" max="5" width="14.42578125" customWidth="1"/>
    <col min="8" max="8" width="13.7109375" bestFit="1" customWidth="1"/>
    <col min="12" max="12" width="15.7109375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13" x14ac:dyDescent="0.25">
      <c r="A2" s="1" t="s">
        <v>7</v>
      </c>
      <c r="B2" s="1" t="s">
        <v>16</v>
      </c>
      <c r="C2" s="1" t="s">
        <v>25</v>
      </c>
      <c r="D2" s="2">
        <v>42706</v>
      </c>
      <c r="E2" s="1" t="s">
        <v>5</v>
      </c>
      <c r="H2" s="1" t="s">
        <v>4</v>
      </c>
      <c r="J2" s="1" t="s">
        <v>0</v>
      </c>
      <c r="K2" s="1" t="s">
        <v>1</v>
      </c>
      <c r="L2" s="1" t="s">
        <v>2</v>
      </c>
      <c r="M2" s="1" t="s">
        <v>3</v>
      </c>
    </row>
    <row r="3" spans="1:13" x14ac:dyDescent="0.25">
      <c r="A3" s="1" t="s">
        <v>8</v>
      </c>
      <c r="B3" s="1" t="s">
        <v>17</v>
      </c>
      <c r="C3" s="1" t="s">
        <v>26</v>
      </c>
      <c r="D3" s="2">
        <v>42361</v>
      </c>
      <c r="E3" s="1" t="s">
        <v>6</v>
      </c>
    </row>
    <row r="4" spans="1:13" x14ac:dyDescent="0.25">
      <c r="A4" s="1" t="s">
        <v>9</v>
      </c>
      <c r="B4" s="1" t="s">
        <v>18</v>
      </c>
      <c r="C4" s="1" t="s">
        <v>27</v>
      </c>
      <c r="D4" s="2">
        <v>41700</v>
      </c>
      <c r="E4" s="1" t="s">
        <v>5</v>
      </c>
      <c r="H4" s="3" t="s">
        <v>35</v>
      </c>
      <c r="J4" s="1" t="str">
        <f>IFERROR(INDEX($A$2:$D$10,SUMPRODUCT(SMALL(($E$2:$E$10=$H$4)*ROW($E$2:$E$10),COUNTIF($E$2:$E$10,"&lt;&gt;"&amp;$H$4)+ROW($A1)))-1,COLUMN(A:A)),"")</f>
        <v>DURAND</v>
      </c>
      <c r="K4" s="1" t="str">
        <f t="shared" ref="K4:M4" si="0">IFERROR(INDEX($A$2:$D$10,SUMPRODUCT(SMALL(($E$2:$E$10=$H$4)*ROW($E$2:$E$10),COUNTIF($E$2:$E$10,"&lt;&gt;"&amp;$H$4)+ROW($A1)))-1,COLUMN(B:B)),"")</f>
        <v>PIERRE</v>
      </c>
      <c r="L4" s="1" t="str">
        <f t="shared" si="0"/>
        <v>3 CHEMIN DES CAUSSES</v>
      </c>
      <c r="M4" s="2">
        <f t="shared" si="0"/>
        <v>42706</v>
      </c>
    </row>
    <row r="5" spans="1:13" x14ac:dyDescent="0.25">
      <c r="A5" s="1" t="s">
        <v>10</v>
      </c>
      <c r="B5" s="1" t="s">
        <v>19</v>
      </c>
      <c r="C5" s="1" t="s">
        <v>28</v>
      </c>
      <c r="D5" s="2">
        <v>41701</v>
      </c>
      <c r="E5" s="1" t="s">
        <v>5</v>
      </c>
      <c r="J5" s="1" t="str">
        <f t="shared" ref="J5:J14" si="1">IFERROR(INDEX($A$2:$D$10,SUMPRODUCT(SMALL(($E$2:$E$10=$H$4)*ROW($E$2:$E$10),COUNTIF($E$2:$E$10,"&lt;&gt;"&amp;$H$4)+ROW($A2)))-1,COLUMN(A:A)),"")</f>
        <v>LAURENS</v>
      </c>
      <c r="K5" s="1" t="str">
        <f t="shared" ref="K5:K14" si="2">IFERROR(INDEX($A$2:$D$10,SUMPRODUCT(SMALL(($E$2:$E$10=$H$4)*ROW($E$2:$E$10),COUNTIF($E$2:$E$10,"&lt;&gt;"&amp;$H$4)+ROW($A2)))-1,COLUMN(B:B)),"")</f>
        <v xml:space="preserve">MARIE </v>
      </c>
      <c r="L5" s="1" t="str">
        <f t="shared" ref="L5:L14" si="3">IFERROR(INDEX($A$2:$D$10,SUMPRODUCT(SMALL(($E$2:$E$10=$H$4)*ROW($E$2:$E$10),COUNTIF($E$2:$E$10,"&lt;&gt;"&amp;$H$4)+ROW($A2)))-1,COLUMN(C:C)),"")</f>
        <v>LA ROTONDE</v>
      </c>
      <c r="M5" s="2">
        <f t="shared" ref="M5:M14" si="4">IFERROR(INDEX($A$2:$D$10,SUMPRODUCT(SMALL(($E$2:$E$10=$H$4)*ROW($E$2:$E$10),COUNTIF($E$2:$E$10,"&lt;&gt;"&amp;$H$4)+ROW($A2)))-1,COLUMN(D:D)),"")</f>
        <v>41700</v>
      </c>
    </row>
    <row r="6" spans="1:13" x14ac:dyDescent="0.25">
      <c r="A6" s="1" t="s">
        <v>11</v>
      </c>
      <c r="B6" s="1" t="s">
        <v>20</v>
      </c>
      <c r="C6" s="1" t="s">
        <v>29</v>
      </c>
      <c r="D6" s="2">
        <v>42684</v>
      </c>
      <c r="E6" s="1" t="s">
        <v>5</v>
      </c>
      <c r="J6" s="1" t="str">
        <f t="shared" si="1"/>
        <v>ROSSIGNOL</v>
      </c>
      <c r="K6" s="1" t="str">
        <f t="shared" si="2"/>
        <v>JACQUE</v>
      </c>
      <c r="L6" s="1" t="str">
        <f t="shared" si="3"/>
        <v>9 AVENUE DES CHAMPS</v>
      </c>
      <c r="M6" s="2">
        <f t="shared" si="4"/>
        <v>41701</v>
      </c>
    </row>
    <row r="7" spans="1:13" x14ac:dyDescent="0.25">
      <c r="A7" s="1" t="s">
        <v>12</v>
      </c>
      <c r="B7" s="1" t="s">
        <v>21</v>
      </c>
      <c r="C7" s="1" t="s">
        <v>30</v>
      </c>
      <c r="D7" s="2">
        <v>42685</v>
      </c>
      <c r="E7" s="1" t="s">
        <v>6</v>
      </c>
      <c r="J7" s="1" t="str">
        <f t="shared" si="1"/>
        <v>ETIENNE</v>
      </c>
      <c r="K7" s="1" t="str">
        <f t="shared" si="2"/>
        <v>ALBERT</v>
      </c>
      <c r="L7" s="1" t="str">
        <f t="shared" si="3"/>
        <v>LE MIRAIL</v>
      </c>
      <c r="M7" s="2">
        <f t="shared" si="4"/>
        <v>42684</v>
      </c>
    </row>
    <row r="8" spans="1:13" x14ac:dyDescent="0.25">
      <c r="A8" s="1" t="s">
        <v>13</v>
      </c>
      <c r="B8" s="1" t="s">
        <v>22</v>
      </c>
      <c r="C8" s="1" t="s">
        <v>31</v>
      </c>
      <c r="D8" s="2">
        <v>42412</v>
      </c>
      <c r="E8" s="1" t="s">
        <v>6</v>
      </c>
      <c r="J8" s="1" t="str">
        <f t="shared" si="1"/>
        <v>PEYRAC</v>
      </c>
      <c r="K8" s="1" t="str">
        <f t="shared" si="2"/>
        <v>LAURA</v>
      </c>
      <c r="L8" s="1" t="str">
        <f t="shared" si="3"/>
        <v>LA JAUGE</v>
      </c>
      <c r="M8" s="2">
        <f t="shared" si="4"/>
        <v>42688</v>
      </c>
    </row>
    <row r="9" spans="1:13" x14ac:dyDescent="0.25">
      <c r="A9" s="1" t="s">
        <v>14</v>
      </c>
      <c r="B9" s="1" t="s">
        <v>23</v>
      </c>
      <c r="C9" s="1" t="s">
        <v>32</v>
      </c>
      <c r="D9" s="2">
        <v>42687</v>
      </c>
      <c r="E9" s="1" t="s">
        <v>6</v>
      </c>
      <c r="J9" s="1" t="str">
        <f t="shared" si="1"/>
        <v/>
      </c>
      <c r="K9" s="1" t="str">
        <f t="shared" si="2"/>
        <v/>
      </c>
      <c r="L9" s="1" t="str">
        <f t="shared" si="3"/>
        <v/>
      </c>
      <c r="M9" s="2" t="str">
        <f t="shared" si="4"/>
        <v/>
      </c>
    </row>
    <row r="10" spans="1:13" x14ac:dyDescent="0.25">
      <c r="A10" s="1" t="s">
        <v>15</v>
      </c>
      <c r="B10" s="1" t="s">
        <v>24</v>
      </c>
      <c r="C10" s="1" t="s">
        <v>33</v>
      </c>
      <c r="D10" s="2">
        <v>42688</v>
      </c>
      <c r="E10" s="1" t="s">
        <v>5</v>
      </c>
      <c r="J10" s="1" t="str">
        <f t="shared" si="1"/>
        <v/>
      </c>
      <c r="K10" s="1" t="str">
        <f t="shared" si="2"/>
        <v/>
      </c>
      <c r="L10" s="1" t="str">
        <f t="shared" si="3"/>
        <v/>
      </c>
      <c r="M10" s="2" t="str">
        <f t="shared" si="4"/>
        <v/>
      </c>
    </row>
    <row r="11" spans="1:13" x14ac:dyDescent="0.25">
      <c r="J11" s="1" t="str">
        <f t="shared" si="1"/>
        <v/>
      </c>
      <c r="K11" s="1" t="str">
        <f t="shared" si="2"/>
        <v/>
      </c>
      <c r="L11" s="1" t="str">
        <f t="shared" si="3"/>
        <v/>
      </c>
      <c r="M11" s="2" t="str">
        <f t="shared" si="4"/>
        <v/>
      </c>
    </row>
    <row r="12" spans="1:13" x14ac:dyDescent="0.25">
      <c r="J12" s="1" t="str">
        <f t="shared" si="1"/>
        <v/>
      </c>
      <c r="K12" s="1" t="str">
        <f t="shared" si="2"/>
        <v/>
      </c>
      <c r="L12" s="1" t="str">
        <f t="shared" si="3"/>
        <v/>
      </c>
      <c r="M12" s="2" t="str">
        <f t="shared" si="4"/>
        <v/>
      </c>
    </row>
    <row r="13" spans="1:13" x14ac:dyDescent="0.25">
      <c r="J13" s="1" t="str">
        <f t="shared" si="1"/>
        <v/>
      </c>
      <c r="K13" s="1" t="str">
        <f t="shared" si="2"/>
        <v/>
      </c>
      <c r="L13" s="1" t="str">
        <f t="shared" si="3"/>
        <v/>
      </c>
      <c r="M13" s="2" t="str">
        <f t="shared" si="4"/>
        <v/>
      </c>
    </row>
    <row r="14" spans="1:13" x14ac:dyDescent="0.25">
      <c r="C14" s="4" t="s">
        <v>34</v>
      </c>
      <c r="D14" s="4"/>
      <c r="E14" s="4"/>
      <c r="F14" s="4"/>
      <c r="J14" s="1" t="str">
        <f t="shared" si="1"/>
        <v/>
      </c>
      <c r="K14" s="1" t="str">
        <f t="shared" si="2"/>
        <v/>
      </c>
      <c r="L14" s="1" t="str">
        <f t="shared" si="3"/>
        <v/>
      </c>
      <c r="M14" s="2" t="str">
        <f t="shared" si="4"/>
        <v/>
      </c>
    </row>
    <row r="15" spans="1:13" x14ac:dyDescent="0.25">
      <c r="C15" s="4"/>
      <c r="D15" s="4"/>
      <c r="E15" s="4"/>
      <c r="F15" s="4"/>
    </row>
    <row r="16" spans="1:13" x14ac:dyDescent="0.25">
      <c r="C16" s="4"/>
      <c r="D16" s="4"/>
      <c r="E16" s="4"/>
      <c r="F16" s="4"/>
    </row>
    <row r="17" spans="3:6" x14ac:dyDescent="0.25">
      <c r="C17" s="4"/>
      <c r="D17" s="4"/>
      <c r="E17" s="4"/>
      <c r="F17" s="4"/>
    </row>
    <row r="18" spans="3:6" x14ac:dyDescent="0.25">
      <c r="C18" s="4"/>
      <c r="D18" s="4"/>
      <c r="E18" s="4"/>
      <c r="F18" s="4"/>
    </row>
    <row r="19" spans="3:6" x14ac:dyDescent="0.25">
      <c r="C19" s="4"/>
      <c r="D19" s="4"/>
      <c r="E19" s="4"/>
      <c r="F19" s="4"/>
    </row>
    <row r="20" spans="3:6" x14ac:dyDescent="0.25">
      <c r="C20" s="4"/>
      <c r="D20" s="4"/>
      <c r="E20" s="4"/>
      <c r="F20" s="4"/>
    </row>
    <row r="21" spans="3:6" x14ac:dyDescent="0.25">
      <c r="C21" s="4"/>
      <c r="D21" s="4"/>
      <c r="E21" s="4"/>
      <c r="F21" s="4"/>
    </row>
  </sheetData>
  <mergeCells count="1">
    <mergeCell ref="C14:F21"/>
  </mergeCells>
  <dataValidations count="1">
    <dataValidation type="list" allowBlank="1" showInputMessage="1" showErrorMessage="1" sqref="H4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showGridLines="0" tabSelected="1" topLeftCell="B1" workbookViewId="0">
      <selection activeCell="J9" sqref="J9"/>
    </sheetView>
  </sheetViews>
  <sheetFormatPr baseColWidth="10" defaultColWidth="0" defaultRowHeight="15" zeroHeight="1" x14ac:dyDescent="0.25"/>
  <cols>
    <col min="1" max="2" width="11.42578125" customWidth="1"/>
    <col min="3" max="3" width="26.5703125" bestFit="1" customWidth="1"/>
    <col min="4" max="4" width="11.42578125" customWidth="1"/>
    <col min="5" max="5" width="15.85546875" customWidth="1"/>
    <col min="6" max="6" width="11" bestFit="1" customWidth="1"/>
    <col min="7" max="7" width="9.7109375" bestFit="1" customWidth="1"/>
    <col min="8" max="9" width="11.42578125" customWidth="1"/>
    <col min="10" max="10" width="13.7109375" bestFit="1" customWidth="1"/>
    <col min="11" max="11" width="11.42578125" customWidth="1"/>
    <col min="12" max="12" width="6.28515625" bestFit="1" customWidth="1"/>
    <col min="13" max="14" width="11.42578125" customWidth="1"/>
    <col min="15" max="15" width="21.7109375" bestFit="1" customWidth="1"/>
    <col min="16" max="17" width="11.42578125" customWidth="1"/>
    <col min="19" max="16384" width="11.42578125" hidden="1"/>
  </cols>
  <sheetData>
    <row r="1" spans="1:16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7" t="s">
        <v>36</v>
      </c>
      <c r="G1" s="7" t="s">
        <v>37</v>
      </c>
      <c r="J1" t="s">
        <v>4</v>
      </c>
      <c r="L1" s="9" t="s">
        <v>38</v>
      </c>
      <c r="M1" t="s">
        <v>0</v>
      </c>
      <c r="N1" t="s">
        <v>1</v>
      </c>
      <c r="O1" t="s">
        <v>2</v>
      </c>
      <c r="P1" t="s">
        <v>3</v>
      </c>
    </row>
    <row r="2" spans="1:16" x14ac:dyDescent="0.25">
      <c r="A2" s="5" t="s">
        <v>7</v>
      </c>
      <c r="B2" s="5" t="s">
        <v>16</v>
      </c>
      <c r="C2" s="5" t="s">
        <v>25</v>
      </c>
      <c r="D2" s="6">
        <v>42706</v>
      </c>
      <c r="E2" s="5" t="s">
        <v>5</v>
      </c>
      <c r="F2" s="7">
        <f>IF(Tableau1[[#This Row],[SATISFACTION]]=$J$2,1,0)</f>
        <v>1</v>
      </c>
      <c r="G2" s="7">
        <f>IF(Tableau1[[#This Row],[occurrence]]=0,0,SUM(F$2:F2))</f>
        <v>1</v>
      </c>
      <c r="J2" s="8" t="s">
        <v>35</v>
      </c>
      <c r="L2" s="9">
        <f>IF(ROW()-1&lt;=$J$3,ROW()-1,"")</f>
        <v>1</v>
      </c>
      <c r="M2" t="str">
        <f>IF($L2="","",INDEX(Tableau1[NOM],MATCH($L2,Tableau1[séquence],0),))</f>
        <v>DURAND</v>
      </c>
      <c r="N2" t="str">
        <f>IF($L2="","",INDEX(Tableau1[PRENOM],MATCH($L2,Tableau1[séquence],0),))</f>
        <v>PIERRE</v>
      </c>
      <c r="O2" t="str">
        <f>IF($L2="","",INDEX(Tableau1[ADRESSE],MATCH($L2,Tableau1[séquence],0),))</f>
        <v>3 CHEMIN DES CAUSSES</v>
      </c>
      <c r="P2" s="10">
        <f>IF($L2="","",INDEX(Tableau1[DATE],MATCH($L2,Tableau1[séquence],0),))</f>
        <v>42706</v>
      </c>
    </row>
    <row r="3" spans="1:16" x14ac:dyDescent="0.25">
      <c r="A3" s="5" t="s">
        <v>8</v>
      </c>
      <c r="B3" s="5" t="s">
        <v>17</v>
      </c>
      <c r="C3" s="5" t="s">
        <v>26</v>
      </c>
      <c r="D3" s="6">
        <v>42361</v>
      </c>
      <c r="E3" s="5" t="s">
        <v>6</v>
      </c>
      <c r="F3" s="7">
        <f>IF(Tableau1[[#This Row],[SATISFACTION]]=$J$2,1,0)</f>
        <v>0</v>
      </c>
      <c r="G3" s="7">
        <f>IF(Tableau1[[#This Row],[occurrence]]=0,0,SUM(F$2:F3))</f>
        <v>0</v>
      </c>
      <c r="J3" s="9">
        <f>SUM(Tableau1[occurrence])</f>
        <v>5</v>
      </c>
      <c r="L3" s="9">
        <f t="shared" ref="L3:L10" si="0">IF(ROW()-1&lt;=$J$3,ROW()-1,"")</f>
        <v>2</v>
      </c>
      <c r="M3" t="str">
        <f>IF($L3="","",INDEX(Tableau1[NOM],MATCH($L3,Tableau1[séquence],0),))</f>
        <v>LAURENS</v>
      </c>
      <c r="N3" t="str">
        <f>IF($L3="","",INDEX(Tableau1[PRENOM],MATCH($L3,Tableau1[séquence],0),))</f>
        <v xml:space="preserve">MARIE </v>
      </c>
      <c r="O3" t="str">
        <f>IF($L3="","",INDEX(Tableau1[ADRESSE],MATCH($L3,Tableau1[séquence],0),))</f>
        <v>LA ROTONDE</v>
      </c>
      <c r="P3" s="10">
        <f>IF($L3="","",INDEX(Tableau1[DATE],MATCH($L3,Tableau1[séquence],0),))</f>
        <v>41700</v>
      </c>
    </row>
    <row r="4" spans="1:16" x14ac:dyDescent="0.25">
      <c r="A4" s="5" t="s">
        <v>9</v>
      </c>
      <c r="B4" s="5" t="s">
        <v>18</v>
      </c>
      <c r="C4" s="5" t="s">
        <v>27</v>
      </c>
      <c r="D4" s="6">
        <v>41700</v>
      </c>
      <c r="E4" s="5" t="s">
        <v>5</v>
      </c>
      <c r="F4" s="7">
        <f>IF(Tableau1[[#This Row],[SATISFACTION]]=$J$2,1,0)</f>
        <v>1</v>
      </c>
      <c r="G4" s="7">
        <f>IF(Tableau1[[#This Row],[occurrence]]=0,0,SUM(F$2:F4))</f>
        <v>2</v>
      </c>
      <c r="L4" s="9">
        <f t="shared" si="0"/>
        <v>3</v>
      </c>
      <c r="M4" t="str">
        <f>IF($L4="","",INDEX(Tableau1[NOM],MATCH($L4,Tableau1[séquence],0),))</f>
        <v>ROSSIGNOL</v>
      </c>
      <c r="N4" t="str">
        <f>IF($L4="","",INDEX(Tableau1[PRENOM],MATCH($L4,Tableau1[séquence],0),))</f>
        <v>JACQUE</v>
      </c>
      <c r="O4" t="str">
        <f>IF($L4="","",INDEX(Tableau1[ADRESSE],MATCH($L4,Tableau1[séquence],0),))</f>
        <v>9 AVENUE DES CHAMPS</v>
      </c>
      <c r="P4" s="10">
        <f>IF($L4="","",INDEX(Tableau1[DATE],MATCH($L4,Tableau1[séquence],0),))</f>
        <v>41701</v>
      </c>
    </row>
    <row r="5" spans="1:16" x14ac:dyDescent="0.25">
      <c r="A5" s="5" t="s">
        <v>10</v>
      </c>
      <c r="B5" s="5" t="s">
        <v>19</v>
      </c>
      <c r="C5" s="5" t="s">
        <v>28</v>
      </c>
      <c r="D5" s="6">
        <v>41701</v>
      </c>
      <c r="E5" s="5" t="s">
        <v>5</v>
      </c>
      <c r="F5" s="7">
        <f>IF(Tableau1[[#This Row],[SATISFACTION]]=$J$2,1,0)</f>
        <v>1</v>
      </c>
      <c r="G5" s="7">
        <f>IF(Tableau1[[#This Row],[occurrence]]=0,0,SUM(F$2:F5))</f>
        <v>3</v>
      </c>
      <c r="L5" s="9">
        <f t="shared" si="0"/>
        <v>4</v>
      </c>
      <c r="M5" t="str">
        <f>IF($L5="","",INDEX(Tableau1[NOM],MATCH($L5,Tableau1[séquence],0),))</f>
        <v>ETIENNE</v>
      </c>
      <c r="N5" t="str">
        <f>IF($L5="","",INDEX(Tableau1[PRENOM],MATCH($L5,Tableau1[séquence],0),))</f>
        <v>ALBERT</v>
      </c>
      <c r="O5" t="str">
        <f>IF($L5="","",INDEX(Tableau1[ADRESSE],MATCH($L5,Tableau1[séquence],0),))</f>
        <v>LE MIRAIL</v>
      </c>
      <c r="P5" s="10">
        <f>IF($L5="","",INDEX(Tableau1[DATE],MATCH($L5,Tableau1[séquence],0),))</f>
        <v>42684</v>
      </c>
    </row>
    <row r="6" spans="1:16" x14ac:dyDescent="0.25">
      <c r="A6" s="5" t="s">
        <v>11</v>
      </c>
      <c r="B6" s="5" t="s">
        <v>20</v>
      </c>
      <c r="C6" s="5" t="s">
        <v>29</v>
      </c>
      <c r="D6" s="6">
        <v>42684</v>
      </c>
      <c r="E6" s="5" t="s">
        <v>5</v>
      </c>
      <c r="F6" s="7">
        <f>IF(Tableau1[[#This Row],[SATISFACTION]]=$J$2,1,0)</f>
        <v>1</v>
      </c>
      <c r="G6" s="7">
        <f>IF(Tableau1[[#This Row],[occurrence]]=0,0,SUM(F$2:F6))</f>
        <v>4</v>
      </c>
      <c r="L6" s="9">
        <f t="shared" si="0"/>
        <v>5</v>
      </c>
      <c r="M6" t="str">
        <f>IF($L6="","",INDEX(Tableau1[NOM],MATCH($L6,Tableau1[séquence],0),))</f>
        <v>PEYRAC</v>
      </c>
      <c r="N6" t="str">
        <f>IF($L6="","",INDEX(Tableau1[PRENOM],MATCH($L6,Tableau1[séquence],0),))</f>
        <v>LAURA</v>
      </c>
      <c r="O6" t="str">
        <f>IF($L6="","",INDEX(Tableau1[ADRESSE],MATCH($L6,Tableau1[séquence],0),))</f>
        <v>LA JAUGE</v>
      </c>
      <c r="P6" s="10">
        <f>IF($L6="","",INDEX(Tableau1[DATE],MATCH($L6,Tableau1[séquence],0),))</f>
        <v>42688</v>
      </c>
    </row>
    <row r="7" spans="1:16" x14ac:dyDescent="0.25">
      <c r="A7" s="5" t="s">
        <v>12</v>
      </c>
      <c r="B7" s="5" t="s">
        <v>21</v>
      </c>
      <c r="C7" s="5" t="s">
        <v>30</v>
      </c>
      <c r="D7" s="6">
        <v>42685</v>
      </c>
      <c r="E7" s="5" t="s">
        <v>6</v>
      </c>
      <c r="F7" s="7">
        <f>IF(Tableau1[[#This Row],[SATISFACTION]]=$J$2,1,0)</f>
        <v>0</v>
      </c>
      <c r="G7" s="7">
        <f>IF(Tableau1[[#This Row],[occurrence]]=0,0,SUM(F$2:F7))</f>
        <v>0</v>
      </c>
      <c r="L7" s="9" t="str">
        <f t="shared" si="0"/>
        <v/>
      </c>
      <c r="M7" t="str">
        <f>IF($L7="","",INDEX(Tableau1[NOM],MATCH($L7,Tableau1[séquence],0),))</f>
        <v/>
      </c>
      <c r="N7" t="str">
        <f>IF($L7="","",INDEX(Tableau1[PRENOM],MATCH($L7,Tableau1[séquence],0),))</f>
        <v/>
      </c>
      <c r="O7" t="str">
        <f>IF($L7="","",INDEX(Tableau1[ADRESSE],MATCH($L7,Tableau1[séquence],0),))</f>
        <v/>
      </c>
      <c r="P7" s="10" t="str">
        <f>IF($L7="","",INDEX(Tableau1[DATE],MATCH($L7,Tableau1[séquence],0),))</f>
        <v/>
      </c>
    </row>
    <row r="8" spans="1:16" x14ac:dyDescent="0.25">
      <c r="A8" s="5" t="s">
        <v>13</v>
      </c>
      <c r="B8" s="5" t="s">
        <v>22</v>
      </c>
      <c r="C8" s="5" t="s">
        <v>31</v>
      </c>
      <c r="D8" s="6">
        <v>42412</v>
      </c>
      <c r="E8" s="5" t="s">
        <v>6</v>
      </c>
      <c r="F8" s="7">
        <f>IF(Tableau1[[#This Row],[SATISFACTION]]=$J$2,1,0)</f>
        <v>0</v>
      </c>
      <c r="G8" s="7">
        <f>IF(Tableau1[[#This Row],[occurrence]]=0,0,SUM(F$2:F8))</f>
        <v>0</v>
      </c>
      <c r="L8" s="9" t="str">
        <f t="shared" si="0"/>
        <v/>
      </c>
      <c r="M8" t="str">
        <f>IF($L8="","",INDEX(Tableau1[NOM],MATCH($L8,Tableau1[séquence],0),))</f>
        <v/>
      </c>
      <c r="N8" t="str">
        <f>IF($L8="","",INDEX(Tableau1[PRENOM],MATCH($L8,Tableau1[séquence],0),))</f>
        <v/>
      </c>
      <c r="O8" t="str">
        <f>IF($L8="","",INDEX(Tableau1[ADRESSE],MATCH($L8,Tableau1[séquence],0),))</f>
        <v/>
      </c>
      <c r="P8" s="10" t="str">
        <f>IF($L8="","",INDEX(Tableau1[DATE],MATCH($L8,Tableau1[séquence],0),))</f>
        <v/>
      </c>
    </row>
    <row r="9" spans="1:16" x14ac:dyDescent="0.25">
      <c r="A9" s="5" t="s">
        <v>14</v>
      </c>
      <c r="B9" s="5" t="s">
        <v>23</v>
      </c>
      <c r="C9" s="5" t="s">
        <v>32</v>
      </c>
      <c r="D9" s="6">
        <v>42687</v>
      </c>
      <c r="E9" s="5" t="s">
        <v>6</v>
      </c>
      <c r="F9" s="7">
        <f>IF(Tableau1[[#This Row],[SATISFACTION]]=$J$2,1,0)</f>
        <v>0</v>
      </c>
      <c r="G9" s="7">
        <f>IF(Tableau1[[#This Row],[occurrence]]=0,0,SUM(F$2:F9))</f>
        <v>0</v>
      </c>
      <c r="L9" s="9" t="str">
        <f t="shared" si="0"/>
        <v/>
      </c>
      <c r="M9" t="str">
        <f>IF($L9="","",INDEX(Tableau1[NOM],MATCH($L9,Tableau1[séquence],0),))</f>
        <v/>
      </c>
      <c r="N9" t="str">
        <f>IF($L9="","",INDEX(Tableau1[PRENOM],MATCH($L9,Tableau1[séquence],0),))</f>
        <v/>
      </c>
      <c r="O9" t="str">
        <f>IF($L9="","",INDEX(Tableau1[ADRESSE],MATCH($L9,Tableau1[séquence],0),))</f>
        <v/>
      </c>
      <c r="P9" s="10" t="str">
        <f>IF($L9="","",INDEX(Tableau1[DATE],MATCH($L9,Tableau1[séquence],0),))</f>
        <v/>
      </c>
    </row>
    <row r="10" spans="1:16" x14ac:dyDescent="0.25">
      <c r="A10" s="5" t="s">
        <v>15</v>
      </c>
      <c r="B10" s="5" t="s">
        <v>24</v>
      </c>
      <c r="C10" s="5" t="s">
        <v>33</v>
      </c>
      <c r="D10" s="6">
        <v>42688</v>
      </c>
      <c r="E10" s="5" t="s">
        <v>5</v>
      </c>
      <c r="F10" s="7">
        <f>IF(Tableau1[[#This Row],[SATISFACTION]]=$J$2,1,0)</f>
        <v>1</v>
      </c>
      <c r="G10" s="7">
        <f>IF(Tableau1[[#This Row],[occurrence]]=0,0,SUM(F$2:F10))</f>
        <v>5</v>
      </c>
      <c r="L10" s="9" t="str">
        <f t="shared" si="0"/>
        <v/>
      </c>
      <c r="M10" t="str">
        <f>IF($L10="","",INDEX(Tableau1[NOM],MATCH($L10,Tableau1[séquence],0),))</f>
        <v/>
      </c>
      <c r="N10" t="str">
        <f>IF($L10="","",INDEX(Tableau1[PRENOM],MATCH($L10,Tableau1[séquence],0),))</f>
        <v/>
      </c>
      <c r="O10" t="str">
        <f>IF($L10="","",INDEX(Tableau1[ADRESSE],MATCH($L10,Tableau1[séquence],0),))</f>
        <v/>
      </c>
      <c r="P10" s="10" t="str">
        <f>IF($L10="","",INDEX(Tableau1[DATE],MATCH($L10,Tableau1[séquence],0),))</f>
        <v/>
      </c>
    </row>
    <row r="11" spans="1:16" x14ac:dyDescent="0.25"/>
    <row r="12" spans="1:16" hidden="1" x14ac:dyDescent="0.25"/>
    <row r="13" spans="1:16" hidden="1" x14ac:dyDescent="0.25"/>
    <row r="14" spans="1:16" hidden="1" x14ac:dyDescent="0.25"/>
    <row r="15" spans="1:16" hidden="1" x14ac:dyDescent="0.25"/>
    <row r="16" spans="1:16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</sheetData>
  <dataValidations count="1">
    <dataValidation type="list" allowBlank="1" showInputMessage="1" showErrorMessage="1" sqref="J2">
      <formula1>"oui,non"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Tulipe_4</vt:lpstr>
      <vt:lpstr>Jean-Eric</vt:lpstr>
    </vt:vector>
  </TitlesOfParts>
  <Company>SATAR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Jean-Eric Pelouas</cp:lastModifiedBy>
  <dcterms:created xsi:type="dcterms:W3CDTF">2016-12-27T15:14:39Z</dcterms:created>
  <dcterms:modified xsi:type="dcterms:W3CDTF">2016-12-28T12:21:28Z</dcterms:modified>
</cp:coreProperties>
</file>