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tabRatio="956" activeTab="1"/>
  </bookViews>
  <sheets>
    <sheet name="Liste Produit" sheetId="31" r:id="rId1"/>
    <sheet name="Entrée" sheetId="4" r:id="rId2"/>
  </sheets>
  <definedNames>
    <definedName name="_xlnm._FilterDatabase" localSheetId="1" hidden="1">Entrée!$A$1:$H$4</definedName>
    <definedName name="_xlnm._FilterDatabase" localSheetId="0" hidden="1">'Liste Produit'!$A$1:$F$11</definedName>
    <definedName name="base1">'Liste Produit'!$A$2:$F$53</definedName>
    <definedName name="base2">Entrée!$C:$H</definedName>
    <definedName name="base3">#REF!</definedName>
    <definedName name="Purges___Rince_Cathé">#REF!</definedName>
    <definedName name="VarEclairage">1</definedName>
    <definedName name="Z_E257DC94_F2AB_4F3D_86F8_CB6DD75575B7_.wvu.FilterData" localSheetId="1" hidden="1">Entrée!$A$1:$H$4</definedName>
  </definedNames>
  <calcPr calcId="162913"/>
  <customWorkbookViews>
    <customWorkbookView name="Coframed - Affichage personnalisé" guid="{E257DC94-F2AB-4F3D-86F8-CB6DD75575B7}" mergeInterval="0" personalView="1" maximized="1" xWindow="1" yWindow="1" windowWidth="1440" windowHeight="670" tabRatio="956" activeSheetId="12" showComments="commIndAndComment"/>
  </customWorkbookViews>
</workbook>
</file>

<file path=xl/calcChain.xml><?xml version="1.0" encoding="utf-8"?>
<calcChain xmlns="http://schemas.openxmlformats.org/spreadsheetml/2006/main">
  <c r="F3" i="31" l="1"/>
  <c r="F4" i="31"/>
  <c r="F5" i="31"/>
  <c r="F6" i="31"/>
  <c r="F7" i="31"/>
  <c r="F8" i="31"/>
  <c r="F9" i="31"/>
  <c r="F10" i="31"/>
  <c r="F11" i="31"/>
  <c r="F2" i="31"/>
  <c r="D2" i="4"/>
  <c r="D3" i="4"/>
  <c r="D4" i="4"/>
  <c r="C2" i="4"/>
  <c r="C3" i="4"/>
  <c r="C4" i="4"/>
</calcChain>
</file>

<file path=xl/sharedStrings.xml><?xml version="1.0" encoding="utf-8"?>
<sst xmlns="http://schemas.openxmlformats.org/spreadsheetml/2006/main" count="44" uniqueCount="28">
  <si>
    <t>Fournisseurs</t>
  </si>
  <si>
    <t>Date</t>
  </si>
  <si>
    <t>N° Cde</t>
  </si>
  <si>
    <t>Qté
reçu</t>
  </si>
  <si>
    <t>MARKS</t>
    <phoneticPr fontId="0" type="noConversion"/>
  </si>
  <si>
    <t>SAP code</t>
    <phoneticPr fontId="0" type="noConversion"/>
  </si>
  <si>
    <t>Description</t>
    <phoneticPr fontId="0" type="noConversion"/>
  </si>
  <si>
    <t xml:space="preserve">Quantity </t>
    <phoneticPr fontId="0" type="noConversion"/>
  </si>
  <si>
    <t>AC220V_1200W_D220X45_leads:300</t>
    <phoneticPr fontId="1" type="noConversion"/>
  </si>
  <si>
    <t>AC220V_1500W_D230X50_leads:300</t>
    <phoneticPr fontId="1" type="noConversion"/>
  </si>
  <si>
    <t>AC230V_300W_D56X45_leads:500</t>
    <phoneticPr fontId="1" type="noConversion"/>
  </si>
  <si>
    <t>AC220V_380W_D64X50_leads:4500</t>
    <phoneticPr fontId="1" type="noConversion"/>
  </si>
  <si>
    <t>AC220V_2800W_D390X60_leads:4500</t>
    <phoneticPr fontId="1" type="noConversion"/>
  </si>
  <si>
    <t>AC220V_1680W_D470X50</t>
    <phoneticPr fontId="1" type="noConversion"/>
  </si>
  <si>
    <t>120mm/7mm-2m D2.5 K</t>
    <phoneticPr fontId="1" type="noConversion"/>
  </si>
  <si>
    <t>120mm/7mm-2.5m D2.5 K</t>
    <phoneticPr fontId="1" type="noConversion"/>
  </si>
  <si>
    <t>120mm/7mm-3.5m D2.5 K</t>
    <phoneticPr fontId="1" type="noConversion"/>
  </si>
  <si>
    <t>Famille</t>
  </si>
  <si>
    <t>Designation</t>
  </si>
  <si>
    <t>SAP Code</t>
  </si>
  <si>
    <t>Tracking</t>
  </si>
  <si>
    <t>Ceramic</t>
  </si>
  <si>
    <t>Copper</t>
  </si>
  <si>
    <t>Thermocouple</t>
  </si>
  <si>
    <t>Ceramic heater band</t>
  </si>
  <si>
    <t>Copper heater band</t>
  </si>
  <si>
    <t>Thermocouple(needle type)</t>
  </si>
  <si>
    <t>Specification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</si>
</sst>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#,##0_ ;[Red]\-#,##0\ ;"/>
  </numFmts>
  <fonts count="2" x14ac:knownFonts="1"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167" fontId="0" fillId="0" borderId="0" xfId="0" applyNumberFormat="1"/>
  </cellXfs>
  <cellStyles count="1">
    <cellStyle name="Normal" xfId="0" builtinId="0"/>
  </cellStyles>
  <dxfs count="4">
    <dxf>
      <numFmt numFmtId="167" formatCode="#,##0_ ;[Red]\-#,##0\ ;"/>
    </dxf>
    <dxf>
      <numFmt numFmtId="167" formatCode="#,##0_ ;[Red]\-#,##0\ ;"/>
    </dxf>
    <dxf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4" tint="0.799981688894314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_Produits" displayName="T_Produits" ref="A1:F11" totalsRowShown="0" headerRowCellStyle="Normal" dataCellStyle="Normal">
  <autoFilter ref="A1:F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MARKS" dataCellStyle="Normal"/>
    <tableColumn id="2" name="SAP code" dataCellStyle="Normal"/>
    <tableColumn id="3" name="Famille" dataCellStyle="Normal"/>
    <tableColumn id="4" name="Description" dataCellStyle="Normal"/>
    <tableColumn id="5" name="Specification" dataCellStyle="Normal"/>
    <tableColumn id="6" name="Quantity " dataDxfId="1" dataCellStyle="Normal">
      <calculatedColumnFormula>SUMIF(Tableau1[MARKS],T_Produits[[#This Row],[MARKS]],Tableau1[Qté
reçu])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H4" totalsRowShown="0">
  <autoFilter ref="A1:H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Date"/>
    <tableColumn id="2" name="MARKS"/>
    <tableColumn id="3" name="Designation" dataDxfId="3">
      <calculatedColumnFormula>_xlfn.IFNA(VLOOKUP(Tableau1[[#This Row],[MARKS]],T_Produits[],4,FALSE),"Inconnu")</calculatedColumnFormula>
    </tableColumn>
    <tableColumn id="4" name="SAP Code" dataDxfId="2">
      <calculatedColumnFormula>_xlfn.IFNA(VLOOKUP(Tableau1[[#This Row],[MARKS]],T_Produits[],2,FALSE),"Inconnu")</calculatedColumnFormula>
    </tableColumn>
    <tableColumn id="5" name="Tracking"/>
    <tableColumn id="6" name="Fournisseurs"/>
    <tableColumn id="7" name="N° Cde"/>
    <tableColumn id="8" name="Qté_x000a_reçu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oval" w="med" len="med"/>
          <a:tailEnd type="triangl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F11"/>
  <sheetViews>
    <sheetView showGridLines="0" zoomScaleNormal="100" workbookViewId="0">
      <selection activeCell="F2" sqref="F2:F11"/>
    </sheetView>
  </sheetViews>
  <sheetFormatPr baseColWidth="10" defaultRowHeight="12.75" x14ac:dyDescent="0.2"/>
  <cols>
    <col min="1" max="1" width="16.7109375" customWidth="1"/>
    <col min="2" max="2" width="16" customWidth="1"/>
    <col min="3" max="3" width="22.7109375" customWidth="1"/>
    <col min="4" max="4" width="23.7109375" customWidth="1"/>
    <col min="5" max="5" width="37.7109375" customWidth="1"/>
    <col min="6" max="6" width="25" customWidth="1"/>
  </cols>
  <sheetData>
    <row r="1" spans="1:6" x14ac:dyDescent="0.2">
      <c r="A1" t="s">
        <v>4</v>
      </c>
      <c r="B1" t="s">
        <v>5</v>
      </c>
      <c r="C1" t="s">
        <v>17</v>
      </c>
      <c r="D1" t="s">
        <v>6</v>
      </c>
      <c r="E1" s="1" t="s">
        <v>27</v>
      </c>
      <c r="F1" t="s">
        <v>7</v>
      </c>
    </row>
    <row r="2" spans="1:6" x14ac:dyDescent="0.2">
      <c r="A2">
        <v>1</v>
      </c>
      <c r="B2">
        <v>2011070206</v>
      </c>
      <c r="C2" t="s">
        <v>21</v>
      </c>
      <c r="D2" t="s">
        <v>24</v>
      </c>
      <c r="E2" t="s">
        <v>8</v>
      </c>
      <c r="F2" s="3">
        <f>SUMIF(Tableau1[MARKS],T_Produits[[#This Row],[MARKS]],Tableau1[Qté
reçu])</f>
        <v>0</v>
      </c>
    </row>
    <row r="3" spans="1:6" x14ac:dyDescent="0.2">
      <c r="A3">
        <v>2</v>
      </c>
      <c r="B3">
        <v>2011070222</v>
      </c>
      <c r="C3" t="s">
        <v>21</v>
      </c>
      <c r="D3" t="s">
        <v>24</v>
      </c>
      <c r="E3" t="s">
        <v>9</v>
      </c>
      <c r="F3" s="3">
        <f>SUMIF(Tableau1[MARKS],T_Produits[[#This Row],[MARKS]],Tableau1[Qté
reçu])</f>
        <v>100</v>
      </c>
    </row>
    <row r="4" spans="1:6" x14ac:dyDescent="0.2">
      <c r="A4">
        <v>3</v>
      </c>
      <c r="B4">
        <v>2011090134</v>
      </c>
      <c r="C4" t="s">
        <v>22</v>
      </c>
      <c r="D4" t="s">
        <v>25</v>
      </c>
      <c r="E4" t="s">
        <v>10</v>
      </c>
      <c r="F4" s="3">
        <f>SUMIF(Tableau1[MARKS],T_Produits[[#This Row],[MARKS]],Tableau1[Qté
reçu])</f>
        <v>0</v>
      </c>
    </row>
    <row r="5" spans="1:6" x14ac:dyDescent="0.2">
      <c r="A5">
        <v>4</v>
      </c>
      <c r="B5">
        <v>2011090158</v>
      </c>
      <c r="C5" t="s">
        <v>22</v>
      </c>
      <c r="D5" t="s">
        <v>25</v>
      </c>
      <c r="E5" t="s">
        <v>11</v>
      </c>
      <c r="F5" s="3">
        <f>SUMIF(Tableau1[MARKS],T_Produits[[#This Row],[MARKS]],Tableau1[Qté
reçu])</f>
        <v>0</v>
      </c>
    </row>
    <row r="6" spans="1:6" x14ac:dyDescent="0.2">
      <c r="A6">
        <v>5</v>
      </c>
      <c r="B6">
        <v>2011070326</v>
      </c>
      <c r="C6" t="s">
        <v>21</v>
      </c>
      <c r="D6" t="s">
        <v>24</v>
      </c>
      <c r="E6" t="s">
        <v>12</v>
      </c>
      <c r="F6" s="3">
        <f>SUMIF(Tableau1[MARKS],T_Produits[[#This Row],[MARKS]],Tableau1[Qté
reçu])</f>
        <v>0</v>
      </c>
    </row>
    <row r="7" spans="1:6" x14ac:dyDescent="0.2">
      <c r="A7">
        <v>6</v>
      </c>
      <c r="B7">
        <v>2011070339</v>
      </c>
      <c r="C7" t="s">
        <v>21</v>
      </c>
      <c r="D7" t="s">
        <v>24</v>
      </c>
      <c r="E7" t="s">
        <v>13</v>
      </c>
      <c r="F7" s="3">
        <f>SUMIF(Tableau1[MARKS],T_Produits[[#This Row],[MARKS]],Tableau1[Qté
reçu])</f>
        <v>0</v>
      </c>
    </row>
    <row r="8" spans="1:6" x14ac:dyDescent="0.2">
      <c r="A8">
        <v>7</v>
      </c>
      <c r="B8">
        <v>2011090158</v>
      </c>
      <c r="C8" t="s">
        <v>22</v>
      </c>
      <c r="D8" t="s">
        <v>24</v>
      </c>
      <c r="E8" t="s">
        <v>11</v>
      </c>
      <c r="F8" s="3">
        <f>SUMIF(Tableau1[MARKS],T_Produits[[#This Row],[MARKS]],Tableau1[Qté
reçu])</f>
        <v>0</v>
      </c>
    </row>
    <row r="9" spans="1:6" x14ac:dyDescent="0.2">
      <c r="A9">
        <v>8</v>
      </c>
      <c r="B9">
        <v>2005100012</v>
      </c>
      <c r="C9" t="s">
        <v>23</v>
      </c>
      <c r="D9" t="s">
        <v>26</v>
      </c>
      <c r="E9" t="s">
        <v>14</v>
      </c>
      <c r="F9" s="3">
        <f>SUMIF(Tableau1[MARKS],T_Produits[[#This Row],[MARKS]],Tableau1[Qté
reçu])</f>
        <v>0</v>
      </c>
    </row>
    <row r="10" spans="1:6" x14ac:dyDescent="0.2">
      <c r="A10">
        <v>9</v>
      </c>
      <c r="B10">
        <v>2005100028</v>
      </c>
      <c r="C10" t="s">
        <v>23</v>
      </c>
      <c r="D10" t="s">
        <v>26</v>
      </c>
      <c r="E10" t="s">
        <v>15</v>
      </c>
      <c r="F10" s="3">
        <f>SUMIF(Tableau1[MARKS],T_Produits[[#This Row],[MARKS]],Tableau1[Qté
reçu])</f>
        <v>0</v>
      </c>
    </row>
    <row r="11" spans="1:6" x14ac:dyDescent="0.2">
      <c r="A11">
        <v>10</v>
      </c>
      <c r="B11">
        <v>2005100035</v>
      </c>
      <c r="C11" t="s">
        <v>23</v>
      </c>
      <c r="D11" t="s">
        <v>26</v>
      </c>
      <c r="E11" t="s">
        <v>16</v>
      </c>
      <c r="F11" s="3">
        <f>SUMIF(Tableau1[MARKS],T_Produits[[#This Row],[MARKS]],Tableau1[Qté
reçu])</f>
        <v>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  <pageSetUpPr fitToPage="1"/>
  </sheetPr>
  <dimension ref="A1:H4"/>
  <sheetViews>
    <sheetView showGridLines="0" tabSelected="1" zoomScaleNormal="100" workbookViewId="0">
      <selection activeCell="G12" sqref="G12"/>
    </sheetView>
  </sheetViews>
  <sheetFormatPr baseColWidth="10" defaultRowHeight="12.75" x14ac:dyDescent="0.2"/>
  <cols>
    <col min="1" max="1" width="7.28515625" customWidth="1"/>
    <col min="2" max="2" width="9.85546875" customWidth="1"/>
    <col min="3" max="3" width="29.5703125" bestFit="1" customWidth="1"/>
    <col min="4" max="4" width="12.28515625" customWidth="1"/>
    <col min="5" max="5" width="13.85546875" customWidth="1"/>
    <col min="6" max="6" width="14.5703125" customWidth="1"/>
    <col min="7" max="7" width="9.28515625" customWidth="1"/>
    <col min="8" max="8" width="8.140625" bestFit="1" customWidth="1"/>
  </cols>
  <sheetData>
    <row r="1" spans="1:8" x14ac:dyDescent="0.2">
      <c r="A1" t="s">
        <v>1</v>
      </c>
      <c r="B1" t="s">
        <v>4</v>
      </c>
      <c r="C1" t="s">
        <v>18</v>
      </c>
      <c r="D1" t="s">
        <v>19</v>
      </c>
      <c r="E1" t="s">
        <v>20</v>
      </c>
      <c r="F1" t="s">
        <v>0</v>
      </c>
      <c r="G1" t="s">
        <v>2</v>
      </c>
      <c r="H1" t="s">
        <v>3</v>
      </c>
    </row>
    <row r="2" spans="1:8" x14ac:dyDescent="0.2">
      <c r="B2">
        <v>2</v>
      </c>
      <c r="C2" s="2" t="str">
        <f>_xlfn.IFNA(VLOOKUP(Tableau1[[#This Row],[MARKS]],T_Produits[],4,FALSE),"Inconnu")</f>
        <v>Ceramic heater band</v>
      </c>
      <c r="D2" s="2">
        <f>_xlfn.IFNA(VLOOKUP(Tableau1[[#This Row],[MARKS]],T_Produits[],2,FALSE),"Inconnu")</f>
        <v>2011070222</v>
      </c>
      <c r="H2" s="3">
        <v>100</v>
      </c>
    </row>
    <row r="3" spans="1:8" x14ac:dyDescent="0.2">
      <c r="B3">
        <v>1</v>
      </c>
      <c r="C3" s="2" t="str">
        <f>_xlfn.IFNA(VLOOKUP(Tableau1[[#This Row],[MARKS]],T_Produits[],4,FALSE),"Inconnu")</f>
        <v>Ceramic heater band</v>
      </c>
      <c r="D3" s="2">
        <f>_xlfn.IFNA(VLOOKUP(Tableau1[[#This Row],[MARKS]],T_Produits[],2,FALSE),"Inconnu")</f>
        <v>2011070206</v>
      </c>
      <c r="H3" s="3"/>
    </row>
    <row r="4" spans="1:8" x14ac:dyDescent="0.2">
      <c r="B4">
        <v>3</v>
      </c>
      <c r="C4" s="2" t="str">
        <f>_xlfn.IFNA(VLOOKUP(Tableau1[[#This Row],[MARKS]],T_Produits[],4,FALSE),"Inconnu")</f>
        <v>Copper heater band</v>
      </c>
      <c r="D4" s="2">
        <f>_xlfn.IFNA(VLOOKUP(Tableau1[[#This Row],[MARKS]],T_Produits[],2,FALSE),"Inconnu")</f>
        <v>2011090134</v>
      </c>
      <c r="H4" s="3"/>
    </row>
  </sheetData>
  <sheetProtection formatCells="0" formatColumns="0" formatRows="0" autoFilter="0"/>
  <customSheetViews>
    <customSheetView guid="{E257DC94-F2AB-4F3D-86F8-CB6DD75575B7}" scale="160" fitToPage="1" showAutoFilter="1">
      <pane ySplit="1" topLeftCell="A780" activePane="bottomLeft" state="frozen"/>
      <selection pane="bottomLeft" activeCell="A783" sqref="A783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Header>&amp;A</oddHeader>
        <oddFooter>Page &amp;P</oddFooter>
      </headerFooter>
      <autoFilter ref="B1:M1"/>
    </customSheetView>
  </customSheetViews>
  <phoneticPr fontId="0" type="noConversion"/>
  <pageMargins left="0.78740157499999996" right="0.78740157499999996" top="0.984251969" bottom="0.984251969" header="0.4921259845" footer="0.4921259845"/>
  <pageSetup paperSize="9" scale="10" orientation="landscape" r:id="rId2"/>
  <headerFooter alignWithMargins="0">
    <oddHeader>&amp;A</oddHeader>
    <oddFooter>Page &amp;P</oddFooter>
  </headerFooter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Produit</vt:lpstr>
      <vt:lpstr>Entrée</vt:lpstr>
      <vt:lpstr>base1</vt:lpstr>
      <vt:lpstr>base2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</dc:creator>
  <cp:lastModifiedBy>Jean-Eric</cp:lastModifiedBy>
  <cp:lastPrinted>2015-02-19T12:50:14Z</cp:lastPrinted>
  <dcterms:created xsi:type="dcterms:W3CDTF">2000-09-25T07:10:55Z</dcterms:created>
  <dcterms:modified xsi:type="dcterms:W3CDTF">2018-10-27T08:00:11Z</dcterms:modified>
</cp:coreProperties>
</file>