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Progress report" sheetId="6" r:id="rId1"/>
    <sheet name="Feuil1" sheetId="8" state="hidden" r:id="rId2"/>
    <sheet name="Listes déroulantes" sheetId="3" state="hidden" r:id="rId3"/>
    <sheet name="Savings tracker full version" sheetId="5" state="hidden" r:id="rId4"/>
  </sheets>
  <externalReferences>
    <externalReference r:id="rId5"/>
    <externalReference r:id="rId6"/>
  </externalReferences>
  <definedNames>
    <definedName name="_xlnm._FilterDatabase" localSheetId="3" hidden="1">'Savings tracker full version'!$A$3:$EZ$70</definedName>
    <definedName name="Devises">'Listes déroulantes'!$B$1:$B$7</definedName>
    <definedName name="EURAED" localSheetId="3">[1]ExchangeRates!$C$4</definedName>
    <definedName name="EURAED">[2]ExchangeRates!$C$4</definedName>
    <definedName name="EUREGP" localSheetId="3">[1]ExchangeRates!$C$12</definedName>
    <definedName name="EUREGP">[2]ExchangeRates!$C$12</definedName>
    <definedName name="Initiatives">Feuil1!$A$1:$A$24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Y70" i="5" l="1"/>
  <c r="EX70" i="5"/>
  <c r="EW70" i="5"/>
  <c r="EV70" i="5"/>
  <c r="EU70" i="5"/>
  <c r="ET70" i="5"/>
  <c r="ES70" i="5"/>
  <c r="ER70" i="5"/>
  <c r="EQ70" i="5"/>
  <c r="EP70" i="5"/>
  <c r="EO70" i="5"/>
  <c r="EN70" i="5"/>
  <c r="EM70" i="5"/>
  <c r="EL70" i="5"/>
  <c r="EK70" i="5"/>
  <c r="EJ70" i="5"/>
  <c r="EI70" i="5"/>
  <c r="EH70" i="5"/>
  <c r="EG70" i="5"/>
  <c r="EF70" i="5"/>
  <c r="EE70" i="5"/>
  <c r="ED70" i="5"/>
  <c r="EC70" i="5"/>
  <c r="EB70" i="5"/>
  <c r="EA70" i="5"/>
  <c r="DZ70" i="5"/>
  <c r="DY70" i="5"/>
  <c r="DX70" i="5"/>
  <c r="DW70" i="5"/>
  <c r="DV70" i="5"/>
  <c r="DU70" i="5"/>
  <c r="DT70" i="5"/>
  <c r="DS70" i="5"/>
  <c r="DR70" i="5"/>
  <c r="DQ70" i="5"/>
  <c r="DP70" i="5"/>
  <c r="DO70" i="5"/>
  <c r="DN70" i="5"/>
  <c r="DM70" i="5"/>
  <c r="DL70" i="5"/>
  <c r="DK70" i="5"/>
  <c r="DJ70" i="5"/>
  <c r="DI70" i="5"/>
  <c r="DH70" i="5"/>
  <c r="DG70" i="5"/>
  <c r="DF70" i="5"/>
  <c r="DE70" i="5"/>
  <c r="DD70" i="5"/>
  <c r="DC70" i="5"/>
  <c r="DB70" i="5"/>
  <c r="DA70" i="5"/>
  <c r="CZ70" i="5"/>
  <c r="CY70" i="5"/>
  <c r="CX70" i="5"/>
  <c r="CW70" i="5"/>
  <c r="AG70" i="5"/>
  <c r="AE70" i="5"/>
  <c r="AD70" i="5"/>
  <c r="AC70" i="5"/>
  <c r="AB70" i="5"/>
  <c r="AA70" i="5"/>
  <c r="Z70" i="5"/>
  <c r="Y70" i="5"/>
  <c r="AF70" i="5" s="1"/>
  <c r="S70" i="5"/>
  <c r="F70" i="5"/>
  <c r="B70" i="5" s="1"/>
  <c r="EY69" i="5"/>
  <c r="EX69" i="5"/>
  <c r="EW69" i="5"/>
  <c r="EV69" i="5"/>
  <c r="EU69" i="5"/>
  <c r="ET69" i="5"/>
  <c r="ES69" i="5"/>
  <c r="ER69" i="5"/>
  <c r="EQ69" i="5"/>
  <c r="EP69" i="5"/>
  <c r="EO69" i="5"/>
  <c r="EN69" i="5"/>
  <c r="EM69" i="5"/>
  <c r="EL69" i="5"/>
  <c r="EK69" i="5"/>
  <c r="EJ69" i="5"/>
  <c r="EI69" i="5"/>
  <c r="EH69" i="5"/>
  <c r="EG69" i="5"/>
  <c r="EF69" i="5"/>
  <c r="EE69" i="5"/>
  <c r="ED69" i="5"/>
  <c r="EC69" i="5"/>
  <c r="EB69" i="5"/>
  <c r="EA69" i="5"/>
  <c r="DZ69" i="5"/>
  <c r="DY69" i="5"/>
  <c r="DX69" i="5"/>
  <c r="DW69" i="5"/>
  <c r="DV69" i="5"/>
  <c r="DU69" i="5"/>
  <c r="DT69" i="5"/>
  <c r="DS69" i="5"/>
  <c r="DR69" i="5"/>
  <c r="DQ69" i="5"/>
  <c r="DP69" i="5"/>
  <c r="DO69" i="5"/>
  <c r="DN69" i="5"/>
  <c r="DM69" i="5"/>
  <c r="DL69" i="5"/>
  <c r="DK69" i="5"/>
  <c r="DJ69" i="5"/>
  <c r="DI69" i="5"/>
  <c r="DH69" i="5"/>
  <c r="DG69" i="5"/>
  <c r="DF69" i="5"/>
  <c r="DE69" i="5"/>
  <c r="DD69" i="5"/>
  <c r="DC69" i="5"/>
  <c r="DB69" i="5"/>
  <c r="DA69" i="5"/>
  <c r="CZ69" i="5"/>
  <c r="CY69" i="5"/>
  <c r="CX69" i="5"/>
  <c r="CW69" i="5"/>
  <c r="AG69" i="5"/>
  <c r="AE69" i="5"/>
  <c r="AD69" i="5"/>
  <c r="AC69" i="5"/>
  <c r="AB69" i="5"/>
  <c r="AA69" i="5"/>
  <c r="Z69" i="5"/>
  <c r="Y69" i="5"/>
  <c r="AF69" i="5" s="1"/>
  <c r="S69" i="5"/>
  <c r="F69" i="5"/>
  <c r="B69" i="5" s="1"/>
  <c r="CP69" i="5" s="1" a="1"/>
  <c r="CP69" i="5" s="1"/>
  <c r="EY68" i="5"/>
  <c r="EX68" i="5"/>
  <c r="EW68" i="5"/>
  <c r="EV68" i="5"/>
  <c r="EU68" i="5"/>
  <c r="ET68" i="5"/>
  <c r="ES68" i="5"/>
  <c r="ER68" i="5"/>
  <c r="EQ68" i="5"/>
  <c r="EP68" i="5"/>
  <c r="EO68" i="5"/>
  <c r="EN68" i="5"/>
  <c r="EM68" i="5"/>
  <c r="EL68" i="5"/>
  <c r="EK68" i="5"/>
  <c r="EJ68" i="5"/>
  <c r="EI68" i="5"/>
  <c r="EH68" i="5"/>
  <c r="EG68" i="5"/>
  <c r="EF68" i="5"/>
  <c r="EE68" i="5"/>
  <c r="ED68" i="5"/>
  <c r="EC68" i="5"/>
  <c r="EB68" i="5"/>
  <c r="EA68" i="5"/>
  <c r="DZ68" i="5"/>
  <c r="DY68" i="5"/>
  <c r="DX68" i="5"/>
  <c r="DW68" i="5"/>
  <c r="DV68" i="5"/>
  <c r="DU68" i="5"/>
  <c r="DT68" i="5"/>
  <c r="DS68" i="5"/>
  <c r="DR68" i="5"/>
  <c r="DQ68" i="5"/>
  <c r="DP68" i="5"/>
  <c r="DO68" i="5"/>
  <c r="DN68" i="5"/>
  <c r="DM68" i="5"/>
  <c r="DL68" i="5"/>
  <c r="DK68" i="5"/>
  <c r="DJ68" i="5"/>
  <c r="DI68" i="5"/>
  <c r="DH68" i="5"/>
  <c r="DG68" i="5"/>
  <c r="DF68" i="5"/>
  <c r="DE68" i="5"/>
  <c r="DD68" i="5"/>
  <c r="DC68" i="5"/>
  <c r="DB68" i="5"/>
  <c r="DA68" i="5"/>
  <c r="CZ68" i="5"/>
  <c r="CY68" i="5"/>
  <c r="CX68" i="5"/>
  <c r="CW68" i="5"/>
  <c r="AG68" i="5"/>
  <c r="AE68" i="5"/>
  <c r="AD68" i="5"/>
  <c r="AC68" i="5"/>
  <c r="AB68" i="5"/>
  <c r="AA68" i="5"/>
  <c r="Z68" i="5"/>
  <c r="Y68" i="5"/>
  <c r="AF68" i="5" s="1"/>
  <c r="S68" i="5"/>
  <c r="F68" i="5"/>
  <c r="B68" i="5" s="1"/>
  <c r="CN68" i="5" s="1" a="1"/>
  <c r="CN68" i="5" s="1"/>
  <c r="EY67" i="5"/>
  <c r="EX67" i="5"/>
  <c r="EW67" i="5"/>
  <c r="EV67" i="5"/>
  <c r="EU67" i="5"/>
  <c r="ET67" i="5"/>
  <c r="ES67" i="5"/>
  <c r="ER67" i="5"/>
  <c r="EQ67" i="5"/>
  <c r="EP67" i="5"/>
  <c r="EO67" i="5"/>
  <c r="EN67" i="5"/>
  <c r="EM67" i="5"/>
  <c r="EL67" i="5"/>
  <c r="EK67" i="5"/>
  <c r="EJ67" i="5"/>
  <c r="EI67" i="5"/>
  <c r="EH67" i="5"/>
  <c r="EG67" i="5"/>
  <c r="EF67" i="5"/>
  <c r="EE67" i="5"/>
  <c r="ED67" i="5"/>
  <c r="EC67" i="5"/>
  <c r="EB67" i="5"/>
  <c r="EA67" i="5"/>
  <c r="DZ67" i="5"/>
  <c r="DY67" i="5"/>
  <c r="DX67" i="5"/>
  <c r="DW67" i="5"/>
  <c r="DV67" i="5"/>
  <c r="DU67" i="5"/>
  <c r="DT67" i="5"/>
  <c r="DS67" i="5"/>
  <c r="DR67" i="5"/>
  <c r="DQ67" i="5"/>
  <c r="DP67" i="5"/>
  <c r="DO67" i="5"/>
  <c r="DN67" i="5"/>
  <c r="DM67" i="5"/>
  <c r="DL67" i="5"/>
  <c r="DK67" i="5"/>
  <c r="DJ67" i="5"/>
  <c r="DI67" i="5"/>
  <c r="DH67" i="5"/>
  <c r="DG67" i="5"/>
  <c r="DF67" i="5"/>
  <c r="DE67" i="5"/>
  <c r="DD67" i="5"/>
  <c r="DC67" i="5"/>
  <c r="DB67" i="5"/>
  <c r="DA67" i="5"/>
  <c r="CZ67" i="5"/>
  <c r="CY67" i="5"/>
  <c r="CX67" i="5"/>
  <c r="CW67" i="5"/>
  <c r="AG67" i="5"/>
  <c r="AE67" i="5"/>
  <c r="AD67" i="5"/>
  <c r="AC67" i="5"/>
  <c r="AB67" i="5"/>
  <c r="AA67" i="5"/>
  <c r="Z67" i="5"/>
  <c r="Y67" i="5"/>
  <c r="AF67" i="5" s="1"/>
  <c r="S67" i="5"/>
  <c r="F67" i="5"/>
  <c r="B67" i="5"/>
  <c r="EY66" i="5"/>
  <c r="EX66" i="5"/>
  <c r="EW66" i="5"/>
  <c r="EV66" i="5"/>
  <c r="EU66" i="5"/>
  <c r="ET66" i="5"/>
  <c r="ES66" i="5"/>
  <c r="ER66" i="5"/>
  <c r="EQ66" i="5"/>
  <c r="EP66" i="5"/>
  <c r="EO66" i="5"/>
  <c r="EN66" i="5"/>
  <c r="EM66" i="5"/>
  <c r="EL66" i="5"/>
  <c r="EK66" i="5"/>
  <c r="EJ66" i="5"/>
  <c r="EI66" i="5"/>
  <c r="EH66" i="5"/>
  <c r="EG66" i="5"/>
  <c r="EF66" i="5"/>
  <c r="EE66" i="5"/>
  <c r="ED66" i="5"/>
  <c r="EC66" i="5"/>
  <c r="EB66" i="5"/>
  <c r="EA66" i="5"/>
  <c r="DZ66" i="5"/>
  <c r="DY66" i="5"/>
  <c r="DX66" i="5"/>
  <c r="DW66" i="5"/>
  <c r="DV66" i="5"/>
  <c r="DU66" i="5"/>
  <c r="DT66" i="5"/>
  <c r="DS66" i="5"/>
  <c r="DR66" i="5"/>
  <c r="DQ66" i="5"/>
  <c r="DP66" i="5"/>
  <c r="DO66" i="5"/>
  <c r="DN66" i="5"/>
  <c r="DM66" i="5"/>
  <c r="DL66" i="5"/>
  <c r="DK66" i="5"/>
  <c r="DJ66" i="5"/>
  <c r="DI66" i="5"/>
  <c r="DH66" i="5"/>
  <c r="DG66" i="5"/>
  <c r="DF66" i="5"/>
  <c r="DE66" i="5"/>
  <c r="DD66" i="5"/>
  <c r="DC66" i="5"/>
  <c r="DB66" i="5"/>
  <c r="DA66" i="5"/>
  <c r="CZ66" i="5"/>
  <c r="CY66" i="5"/>
  <c r="CX66" i="5"/>
  <c r="CW66" i="5"/>
  <c r="AG66" i="5"/>
  <c r="AE66" i="5"/>
  <c r="AD66" i="5"/>
  <c r="AC66" i="5"/>
  <c r="AB66" i="5"/>
  <c r="AA66" i="5"/>
  <c r="Z66" i="5"/>
  <c r="Y66" i="5"/>
  <c r="AF66" i="5" s="1"/>
  <c r="S66" i="5"/>
  <c r="F66" i="5"/>
  <c r="B66" i="5" s="1"/>
  <c r="CO66" i="5" s="1" a="1"/>
  <c r="CO66" i="5" s="1"/>
  <c r="EY65" i="5"/>
  <c r="EX65" i="5"/>
  <c r="EW65" i="5"/>
  <c r="EV65" i="5"/>
  <c r="EU65" i="5"/>
  <c r="ET65" i="5"/>
  <c r="ES65" i="5"/>
  <c r="ER65" i="5"/>
  <c r="EQ65" i="5"/>
  <c r="EP65" i="5"/>
  <c r="EO65" i="5"/>
  <c r="EN65" i="5"/>
  <c r="EM65" i="5"/>
  <c r="EL65" i="5"/>
  <c r="EK65" i="5"/>
  <c r="EJ65" i="5"/>
  <c r="EI65" i="5"/>
  <c r="EH65" i="5"/>
  <c r="EG65" i="5"/>
  <c r="EF65" i="5"/>
  <c r="EE65" i="5"/>
  <c r="ED65" i="5"/>
  <c r="EC65" i="5"/>
  <c r="EB65" i="5"/>
  <c r="EA65" i="5"/>
  <c r="DZ65" i="5"/>
  <c r="DY65" i="5"/>
  <c r="DX65" i="5"/>
  <c r="DW65" i="5"/>
  <c r="DV65" i="5"/>
  <c r="DU65" i="5"/>
  <c r="DT65" i="5"/>
  <c r="DS65" i="5"/>
  <c r="DR65" i="5"/>
  <c r="DQ65" i="5"/>
  <c r="DP65" i="5"/>
  <c r="DO65" i="5"/>
  <c r="DN65" i="5"/>
  <c r="DM65" i="5"/>
  <c r="DL65" i="5"/>
  <c r="DK65" i="5"/>
  <c r="DJ65" i="5"/>
  <c r="DI65" i="5"/>
  <c r="DH65" i="5"/>
  <c r="DG65" i="5"/>
  <c r="DF65" i="5"/>
  <c r="DE65" i="5"/>
  <c r="DD65" i="5"/>
  <c r="DC65" i="5"/>
  <c r="DB65" i="5"/>
  <c r="DA65" i="5"/>
  <c r="CZ65" i="5"/>
  <c r="CY65" i="5"/>
  <c r="CX65" i="5"/>
  <c r="CW65" i="5"/>
  <c r="AG65" i="5"/>
  <c r="AE65" i="5"/>
  <c r="AD65" i="5"/>
  <c r="AC65" i="5"/>
  <c r="AB65" i="5"/>
  <c r="AA65" i="5"/>
  <c r="Z65" i="5"/>
  <c r="Y65" i="5"/>
  <c r="AF65" i="5" s="1"/>
  <c r="S65" i="5"/>
  <c r="F65" i="5"/>
  <c r="B65" i="5" s="1"/>
  <c r="CP65" i="5" s="1" a="1"/>
  <c r="CP65" i="5" s="1"/>
  <c r="AG64" i="5"/>
  <c r="AE64" i="5"/>
  <c r="AD64" i="5"/>
  <c r="AC64" i="5"/>
  <c r="AB64" i="5"/>
  <c r="AA64" i="5"/>
  <c r="Z64" i="5"/>
  <c r="Y64" i="5"/>
  <c r="AF64" i="5" s="1"/>
  <c r="W64" i="5"/>
  <c r="V64" i="5"/>
  <c r="S64" i="5" s="1"/>
  <c r="F64" i="5"/>
  <c r="B64" i="5" s="1"/>
  <c r="CP64" i="5" s="1" a="1"/>
  <c r="CP64" i="5" s="1"/>
  <c r="AE63" i="5"/>
  <c r="AD63" i="5"/>
  <c r="AC63" i="5"/>
  <c r="AB63" i="5"/>
  <c r="AA63" i="5"/>
  <c r="Z63" i="5"/>
  <c r="Y63" i="5"/>
  <c r="AF63" i="5" s="1"/>
  <c r="W63" i="5"/>
  <c r="S63" i="5" s="1"/>
  <c r="V63" i="5"/>
  <c r="F63" i="5"/>
  <c r="B63" i="5" s="1"/>
  <c r="AE62" i="5"/>
  <c r="AD62" i="5"/>
  <c r="AC62" i="5"/>
  <c r="AB62" i="5"/>
  <c r="AA62" i="5"/>
  <c r="Z62" i="5"/>
  <c r="Y62" i="5"/>
  <c r="AF62" i="5" s="1"/>
  <c r="W62" i="5"/>
  <c r="V62" i="5"/>
  <c r="F62" i="5"/>
  <c r="B62" i="5" s="1"/>
  <c r="CN62" i="5" s="1" a="1"/>
  <c r="CN62" i="5" s="1"/>
  <c r="AG61" i="5"/>
  <c r="AE61" i="5"/>
  <c r="AD61" i="5"/>
  <c r="AC61" i="5"/>
  <c r="AB61" i="5"/>
  <c r="AA61" i="5"/>
  <c r="Z61" i="5"/>
  <c r="Y61" i="5"/>
  <c r="AF61" i="5" s="1"/>
  <c r="W61" i="5"/>
  <c r="S61" i="5" s="1"/>
  <c r="V61" i="5"/>
  <c r="F61" i="5"/>
  <c r="B61" i="5" s="1"/>
  <c r="AG60" i="5"/>
  <c r="AE60" i="5"/>
  <c r="AD60" i="5"/>
  <c r="AC60" i="5"/>
  <c r="AB60" i="5"/>
  <c r="AA60" i="5"/>
  <c r="Z60" i="5"/>
  <c r="Y60" i="5"/>
  <c r="AF60" i="5" s="1"/>
  <c r="W60" i="5"/>
  <c r="V60" i="5"/>
  <c r="S60" i="5"/>
  <c r="F60" i="5"/>
  <c r="B60" i="5" s="1"/>
  <c r="CN60" i="5" s="1" a="1"/>
  <c r="CN60" i="5" s="1"/>
  <c r="AF59" i="5"/>
  <c r="AE59" i="5"/>
  <c r="AD59" i="5"/>
  <c r="AC59" i="5"/>
  <c r="AB59" i="5"/>
  <c r="AA59" i="5"/>
  <c r="Z59" i="5"/>
  <c r="Y59" i="5"/>
  <c r="W59" i="5"/>
  <c r="V59" i="5"/>
  <c r="F59" i="5"/>
  <c r="B59" i="5" s="1"/>
  <c r="CO59" i="5" s="1" a="1"/>
  <c r="CO59" i="5" s="1"/>
  <c r="AG58" i="5"/>
  <c r="AE58" i="5"/>
  <c r="AD58" i="5"/>
  <c r="AC58" i="5"/>
  <c r="AB58" i="5"/>
  <c r="AA58" i="5"/>
  <c r="Z58" i="5"/>
  <c r="Y58" i="5"/>
  <c r="AF58" i="5" s="1"/>
  <c r="S58" i="5"/>
  <c r="F58" i="5"/>
  <c r="B58" i="5" s="1"/>
  <c r="AG57" i="5"/>
  <c r="AE57" i="5"/>
  <c r="AD57" i="5"/>
  <c r="AC57" i="5"/>
  <c r="AB57" i="5"/>
  <c r="AA57" i="5"/>
  <c r="Z57" i="5"/>
  <c r="Y57" i="5"/>
  <c r="AF57" i="5" s="1"/>
  <c r="S57" i="5"/>
  <c r="F57" i="5"/>
  <c r="B57" i="5" s="1"/>
  <c r="CN56" i="5" a="1"/>
  <c r="CN56" i="5" s="1"/>
  <c r="AG56" i="5"/>
  <c r="AE56" i="5"/>
  <c r="AD56" i="5"/>
  <c r="AC56" i="5"/>
  <c r="AB56" i="5"/>
  <c r="AA56" i="5"/>
  <c r="Z56" i="5"/>
  <c r="Y56" i="5"/>
  <c r="AF56" i="5" s="1"/>
  <c r="S56" i="5"/>
  <c r="F56" i="5"/>
  <c r="B56" i="5" s="1"/>
  <c r="CP56" i="5" s="1" a="1"/>
  <c r="CP56" i="5" s="1"/>
  <c r="AG55" i="5"/>
  <c r="AF55" i="5"/>
  <c r="AE55" i="5"/>
  <c r="AD55" i="5"/>
  <c r="AC55" i="5"/>
  <c r="AB55" i="5"/>
  <c r="AA55" i="5"/>
  <c r="Z55" i="5"/>
  <c r="Y55" i="5"/>
  <c r="S55" i="5"/>
  <c r="F55" i="5"/>
  <c r="B55" i="5" s="1"/>
  <c r="CO55" i="5" s="1" a="1"/>
  <c r="CO55" i="5" s="1"/>
  <c r="AG54" i="5"/>
  <c r="AE54" i="5"/>
  <c r="AD54" i="5"/>
  <c r="AC54" i="5"/>
  <c r="AB54" i="5"/>
  <c r="AA54" i="5"/>
  <c r="Z54" i="5"/>
  <c r="Y54" i="5"/>
  <c r="AF54" i="5" s="1"/>
  <c r="S54" i="5"/>
  <c r="F54" i="5"/>
  <c r="B54" i="5" s="1"/>
  <c r="CN54" i="5" s="1" a="1"/>
  <c r="CN54" i="5" s="1"/>
  <c r="CQ54" i="5" s="1"/>
  <c r="AG53" i="5"/>
  <c r="AE53" i="5"/>
  <c r="AD53" i="5"/>
  <c r="AC53" i="5"/>
  <c r="AB53" i="5"/>
  <c r="AA53" i="5"/>
  <c r="Z53" i="5"/>
  <c r="Y53" i="5"/>
  <c r="AF53" i="5" s="1"/>
  <c r="S53" i="5"/>
  <c r="F53" i="5"/>
  <c r="B53" i="5" s="1"/>
  <c r="CO53" i="5" s="1" a="1"/>
  <c r="CO53" i="5" s="1"/>
  <c r="AG52" i="5"/>
  <c r="AF52" i="5"/>
  <c r="AE52" i="5"/>
  <c r="AD52" i="5"/>
  <c r="AC52" i="5"/>
  <c r="AB52" i="5"/>
  <c r="AA52" i="5"/>
  <c r="Z52" i="5"/>
  <c r="Y52" i="5"/>
  <c r="S52" i="5"/>
  <c r="F52" i="5"/>
  <c r="B52" i="5" s="1"/>
  <c r="AG51" i="5"/>
  <c r="AE51" i="5"/>
  <c r="AD51" i="5"/>
  <c r="AC51" i="5"/>
  <c r="AB51" i="5"/>
  <c r="AA51" i="5"/>
  <c r="Z51" i="5"/>
  <c r="Y51" i="5"/>
  <c r="AF51" i="5" s="1"/>
  <c r="S51" i="5"/>
  <c r="F51" i="5"/>
  <c r="B51" i="5" s="1"/>
  <c r="CN51" i="5" s="1" a="1"/>
  <c r="CN51" i="5" s="1"/>
  <c r="CQ51" i="5" s="1"/>
  <c r="AG50" i="5"/>
  <c r="AE50" i="5"/>
  <c r="AD50" i="5"/>
  <c r="AC50" i="5"/>
  <c r="AB50" i="5"/>
  <c r="AA50" i="5"/>
  <c r="Z50" i="5"/>
  <c r="Y50" i="5"/>
  <c r="AF50" i="5" s="1"/>
  <c r="S50" i="5"/>
  <c r="F50" i="5"/>
  <c r="B50" i="5" s="1"/>
  <c r="AG49" i="5"/>
  <c r="AE49" i="5"/>
  <c r="AD49" i="5"/>
  <c r="AC49" i="5"/>
  <c r="AB49" i="5"/>
  <c r="AA49" i="5"/>
  <c r="Z49" i="5"/>
  <c r="Y49" i="5"/>
  <c r="AF49" i="5" s="1"/>
  <c r="S49" i="5"/>
  <c r="F49" i="5"/>
  <c r="B49" i="5" s="1"/>
  <c r="CO49" i="5" s="1" a="1"/>
  <c r="CO49" i="5" s="1"/>
  <c r="EL49" i="5" s="1"/>
  <c r="EY48" i="5"/>
  <c r="EX48" i="5"/>
  <c r="EW48" i="5"/>
  <c r="EV48" i="5"/>
  <c r="EU48" i="5"/>
  <c r="ET48" i="5"/>
  <c r="ES48" i="5"/>
  <c r="ER48" i="5"/>
  <c r="EQ48" i="5"/>
  <c r="EP48" i="5"/>
  <c r="EO48" i="5"/>
  <c r="EN48" i="5"/>
  <c r="EM48" i="5"/>
  <c r="EL48" i="5"/>
  <c r="EK48" i="5"/>
  <c r="EJ48" i="5"/>
  <c r="EI48" i="5"/>
  <c r="EH48" i="5"/>
  <c r="EG48" i="5"/>
  <c r="EF48" i="5"/>
  <c r="EE48" i="5"/>
  <c r="ED48" i="5"/>
  <c r="EC48" i="5"/>
  <c r="EB48" i="5"/>
  <c r="EA48" i="5"/>
  <c r="DZ48" i="5"/>
  <c r="DY48" i="5"/>
  <c r="DX48" i="5"/>
  <c r="DW48" i="5"/>
  <c r="DV48" i="5"/>
  <c r="DU48" i="5"/>
  <c r="DT48" i="5"/>
  <c r="DS48" i="5"/>
  <c r="DR48" i="5"/>
  <c r="DQ48" i="5"/>
  <c r="DP48" i="5"/>
  <c r="DO48" i="5"/>
  <c r="DN48" i="5"/>
  <c r="DM48" i="5"/>
  <c r="DL48" i="5"/>
  <c r="DK48" i="5"/>
  <c r="DJ48" i="5"/>
  <c r="DI48" i="5"/>
  <c r="DH48" i="5"/>
  <c r="DG48" i="5"/>
  <c r="DF48" i="5"/>
  <c r="DE48" i="5"/>
  <c r="DD48" i="5"/>
  <c r="DC48" i="5"/>
  <c r="DB48" i="5"/>
  <c r="DA48" i="5"/>
  <c r="CZ48" i="5"/>
  <c r="CY48" i="5"/>
  <c r="CX48" i="5"/>
  <c r="CW48" i="5"/>
  <c r="AG48" i="5"/>
  <c r="AE48" i="5"/>
  <c r="AD48" i="5"/>
  <c r="AC48" i="5"/>
  <c r="AB48" i="5"/>
  <c r="AA48" i="5"/>
  <c r="Z48" i="5"/>
  <c r="Y48" i="5"/>
  <c r="AF48" i="5" s="1"/>
  <c r="S48" i="5"/>
  <c r="F48" i="5"/>
  <c r="B48" i="5" s="1"/>
  <c r="EY47" i="5"/>
  <c r="EX47" i="5"/>
  <c r="EW47" i="5"/>
  <c r="EV47" i="5"/>
  <c r="EU47" i="5"/>
  <c r="ET47" i="5"/>
  <c r="ES47" i="5"/>
  <c r="ER47" i="5"/>
  <c r="EQ47" i="5"/>
  <c r="EP47" i="5"/>
  <c r="EO47" i="5"/>
  <c r="EN47" i="5"/>
  <c r="EM47" i="5"/>
  <c r="EL47" i="5"/>
  <c r="EK47" i="5"/>
  <c r="EJ47" i="5"/>
  <c r="EI47" i="5"/>
  <c r="EH47" i="5"/>
  <c r="EG47" i="5"/>
  <c r="EF47" i="5"/>
  <c r="EE47" i="5"/>
  <c r="ED47" i="5"/>
  <c r="EC47" i="5"/>
  <c r="EB47" i="5"/>
  <c r="EA47" i="5"/>
  <c r="DZ47" i="5"/>
  <c r="DY47" i="5"/>
  <c r="DX47" i="5"/>
  <c r="DW47" i="5"/>
  <c r="DV47" i="5"/>
  <c r="DU47" i="5"/>
  <c r="DT47" i="5"/>
  <c r="DS47" i="5"/>
  <c r="DR47" i="5"/>
  <c r="DQ47" i="5"/>
  <c r="DP47" i="5"/>
  <c r="DO47" i="5"/>
  <c r="DN47" i="5"/>
  <c r="DM47" i="5"/>
  <c r="DL47" i="5"/>
  <c r="DK47" i="5"/>
  <c r="DJ47" i="5"/>
  <c r="DI47" i="5"/>
  <c r="DH47" i="5"/>
  <c r="DG47" i="5"/>
  <c r="DF47" i="5"/>
  <c r="DE47" i="5"/>
  <c r="DD47" i="5"/>
  <c r="DC47" i="5"/>
  <c r="DB47" i="5"/>
  <c r="DA47" i="5"/>
  <c r="CZ47" i="5"/>
  <c r="CY47" i="5"/>
  <c r="CX47" i="5"/>
  <c r="CW47" i="5"/>
  <c r="AG47" i="5"/>
  <c r="AE47" i="5"/>
  <c r="AD47" i="5"/>
  <c r="AC47" i="5"/>
  <c r="AB47" i="5"/>
  <c r="AA47" i="5"/>
  <c r="Z47" i="5"/>
  <c r="Y47" i="5"/>
  <c r="AF47" i="5" s="1"/>
  <c r="S47" i="5"/>
  <c r="F47" i="5"/>
  <c r="B47" i="5" s="1"/>
  <c r="CO47" i="5" s="1" a="1"/>
  <c r="CO47" i="5" s="1"/>
  <c r="AG46" i="5"/>
  <c r="AE46" i="5"/>
  <c r="AD46" i="5"/>
  <c r="AC46" i="5"/>
  <c r="AB46" i="5"/>
  <c r="AA46" i="5"/>
  <c r="Z46" i="5"/>
  <c r="Y46" i="5"/>
  <c r="AF46" i="5" s="1"/>
  <c r="S46" i="5"/>
  <c r="F46" i="5"/>
  <c r="B46" i="5" s="1"/>
  <c r="AG45" i="5"/>
  <c r="AD45" i="5"/>
  <c r="AB45" i="5"/>
  <c r="Y45" i="5"/>
  <c r="AF45" i="5" s="1"/>
  <c r="S45" i="5"/>
  <c r="Q45" i="5"/>
  <c r="AA45" i="5" s="1"/>
  <c r="O45" i="5"/>
  <c r="N45" i="5"/>
  <c r="AC45" i="5" s="1"/>
  <c r="F45" i="5"/>
  <c r="B45" i="5" s="1"/>
  <c r="AG44" i="5"/>
  <c r="AE44" i="5"/>
  <c r="AD44" i="5"/>
  <c r="AC44" i="5"/>
  <c r="AB44" i="5"/>
  <c r="AA44" i="5"/>
  <c r="Z44" i="5"/>
  <c r="Y44" i="5"/>
  <c r="AF44" i="5" s="1"/>
  <c r="S44" i="5"/>
  <c r="F44" i="5"/>
  <c r="B44" i="5" s="1"/>
  <c r="AG43" i="5"/>
  <c r="AF43" i="5"/>
  <c r="AE43" i="5"/>
  <c r="AD43" i="5"/>
  <c r="AC43" i="5"/>
  <c r="AB43" i="5"/>
  <c r="AA43" i="5"/>
  <c r="Z43" i="5"/>
  <c r="Y43" i="5"/>
  <c r="S43" i="5"/>
  <c r="F43" i="5"/>
  <c r="B43" i="5" s="1"/>
  <c r="CP43" i="5" s="1" a="1"/>
  <c r="CP43" i="5" s="1"/>
  <c r="AG42" i="5"/>
  <c r="AE42" i="5"/>
  <c r="AD42" i="5"/>
  <c r="AC42" i="5"/>
  <c r="AB42" i="5"/>
  <c r="AA42" i="5"/>
  <c r="Z42" i="5"/>
  <c r="Y42" i="5"/>
  <c r="AF42" i="5" s="1"/>
  <c r="S42" i="5"/>
  <c r="F42" i="5"/>
  <c r="B42" i="5" s="1"/>
  <c r="CO42" i="5" s="1" a="1"/>
  <c r="CO42" i="5" s="1"/>
  <c r="DT42" i="5" s="1"/>
  <c r="AG41" i="5"/>
  <c r="AE41" i="5"/>
  <c r="AD41" i="5"/>
  <c r="AC41" i="5"/>
  <c r="AB41" i="5"/>
  <c r="AA41" i="5"/>
  <c r="Z41" i="5"/>
  <c r="Y41" i="5"/>
  <c r="AF41" i="5" s="1"/>
  <c r="S41" i="5"/>
  <c r="F41" i="5"/>
  <c r="B41" i="5" s="1"/>
  <c r="CO41" i="5" s="1" a="1"/>
  <c r="CO41" i="5" s="1"/>
  <c r="AG40" i="5"/>
  <c r="AE40" i="5"/>
  <c r="AD40" i="5"/>
  <c r="AC40" i="5"/>
  <c r="AB40" i="5"/>
  <c r="AA40" i="5"/>
  <c r="Z40" i="5"/>
  <c r="Y40" i="5"/>
  <c r="AF40" i="5" s="1"/>
  <c r="S40" i="5"/>
  <c r="F40" i="5"/>
  <c r="B40" i="5" s="1"/>
  <c r="AG39" i="5"/>
  <c r="AF39" i="5"/>
  <c r="AE39" i="5"/>
  <c r="AD39" i="5"/>
  <c r="AC39" i="5"/>
  <c r="AB39" i="5"/>
  <c r="AA39" i="5"/>
  <c r="Z39" i="5"/>
  <c r="Y39" i="5"/>
  <c r="S39" i="5"/>
  <c r="F39" i="5"/>
  <c r="B39" i="5" s="1"/>
  <c r="CN39" i="5" s="1" a="1"/>
  <c r="CN39" i="5" s="1"/>
  <c r="CR39" i="5" s="1"/>
  <c r="AG38" i="5"/>
  <c r="AE38" i="5"/>
  <c r="AD38" i="5"/>
  <c r="AC38" i="5"/>
  <c r="AB38" i="5"/>
  <c r="AA38" i="5"/>
  <c r="Z38" i="5"/>
  <c r="Y38" i="5"/>
  <c r="AF38" i="5" s="1"/>
  <c r="S38" i="5"/>
  <c r="F38" i="5"/>
  <c r="B38" i="5" s="1"/>
  <c r="AG37" i="5"/>
  <c r="AD37" i="5"/>
  <c r="AC37" i="5"/>
  <c r="AB37" i="5"/>
  <c r="Z37" i="5"/>
  <c r="Y37" i="5"/>
  <c r="AF37" i="5" s="1"/>
  <c r="S37" i="5"/>
  <c r="Q37" i="5"/>
  <c r="AE37" i="5" s="1"/>
  <c r="F37" i="5"/>
  <c r="B37" i="5" s="1"/>
  <c r="AG36" i="5"/>
  <c r="AE36" i="5"/>
  <c r="AD36" i="5"/>
  <c r="AC36" i="5"/>
  <c r="AB36" i="5"/>
  <c r="AA36" i="5"/>
  <c r="Z36" i="5"/>
  <c r="Y36" i="5"/>
  <c r="AF36" i="5" s="1"/>
  <c r="S36" i="5"/>
  <c r="F36" i="5"/>
  <c r="B36" i="5" s="1"/>
  <c r="AG35" i="5"/>
  <c r="AE35" i="5"/>
  <c r="AD35" i="5"/>
  <c r="AC35" i="5"/>
  <c r="AB35" i="5"/>
  <c r="AA35" i="5"/>
  <c r="Z35" i="5"/>
  <c r="Y35" i="5"/>
  <c r="AF35" i="5" s="1"/>
  <c r="S35" i="5"/>
  <c r="F35" i="5"/>
  <c r="B35" i="5" s="1"/>
  <c r="CN35" i="5" s="1" a="1"/>
  <c r="CN35" i="5" s="1"/>
  <c r="AG34" i="5"/>
  <c r="AE34" i="5"/>
  <c r="AD34" i="5"/>
  <c r="AB34" i="5"/>
  <c r="AA34" i="5"/>
  <c r="Y34" i="5"/>
  <c r="AF34" i="5" s="1"/>
  <c r="S34" i="5"/>
  <c r="N34" i="5"/>
  <c r="AC34" i="5" s="1"/>
  <c r="F34" i="5"/>
  <c r="B34" i="5" s="1"/>
  <c r="AG33" i="5"/>
  <c r="AE33" i="5"/>
  <c r="AD33" i="5"/>
  <c r="AC33" i="5"/>
  <c r="AB33" i="5"/>
  <c r="AA33" i="5"/>
  <c r="Z33" i="5"/>
  <c r="Y33" i="5"/>
  <c r="AF33" i="5" s="1"/>
  <c r="S33" i="5"/>
  <c r="F33" i="5"/>
  <c r="B33" i="5"/>
  <c r="AG32" i="5"/>
  <c r="AE32" i="5"/>
  <c r="AD32" i="5"/>
  <c r="AC32" i="5"/>
  <c r="AB32" i="5"/>
  <c r="AA32" i="5"/>
  <c r="Z32" i="5"/>
  <c r="Y32" i="5"/>
  <c r="AF32" i="5" s="1"/>
  <c r="S32" i="5"/>
  <c r="F32" i="5"/>
  <c r="B32" i="5" s="1"/>
  <c r="AG31" i="5"/>
  <c r="AF31" i="5"/>
  <c r="AE31" i="5"/>
  <c r="AD31" i="5"/>
  <c r="AC31" i="5"/>
  <c r="AB31" i="5"/>
  <c r="AA31" i="5"/>
  <c r="Z31" i="5"/>
  <c r="Y31" i="5"/>
  <c r="S31" i="5"/>
  <c r="F31" i="5"/>
  <c r="B31" i="5" s="1"/>
  <c r="CP31" i="5" s="1" a="1"/>
  <c r="CP31" i="5" s="1"/>
  <c r="AG30" i="5"/>
  <c r="AE30" i="5"/>
  <c r="AD30" i="5"/>
  <c r="AC30" i="5"/>
  <c r="AB30" i="5"/>
  <c r="AA30" i="5"/>
  <c r="Z30" i="5"/>
  <c r="Y30" i="5"/>
  <c r="AF30" i="5" s="1"/>
  <c r="S30" i="5"/>
  <c r="F30" i="5"/>
  <c r="B30" i="5" s="1"/>
  <c r="AG29" i="5"/>
  <c r="AE29" i="5"/>
  <c r="AD29" i="5"/>
  <c r="AC29" i="5"/>
  <c r="AB29" i="5"/>
  <c r="AA29" i="5"/>
  <c r="Z29" i="5"/>
  <c r="Y29" i="5"/>
  <c r="AF29" i="5" s="1"/>
  <c r="S29" i="5"/>
  <c r="F29" i="5"/>
  <c r="B29" i="5" s="1"/>
  <c r="CO29" i="5" s="1" a="1"/>
  <c r="CO29" i="5" s="1"/>
  <c r="DL28" i="5"/>
  <c r="DC28" i="5"/>
  <c r="AG28" i="5"/>
  <c r="AE28" i="5"/>
  <c r="AC28" i="5"/>
  <c r="AB28" i="5"/>
  <c r="Z28" i="5"/>
  <c r="Y28" i="5"/>
  <c r="AF28" i="5" s="1"/>
  <c r="S28" i="5"/>
  <c r="R28" i="5"/>
  <c r="AD28" i="5" s="1"/>
  <c r="Q28" i="5"/>
  <c r="F28" i="5"/>
  <c r="B28" i="5" s="1"/>
  <c r="CO28" i="5" s="1" a="1"/>
  <c r="CO28" i="5" s="1"/>
  <c r="ET28" i="5" s="1"/>
  <c r="AG27" i="5"/>
  <c r="AF27" i="5"/>
  <c r="AD27" i="5"/>
  <c r="AC27" i="5"/>
  <c r="AB27" i="5"/>
  <c r="Z27" i="5"/>
  <c r="Y27" i="5"/>
  <c r="S27" i="5"/>
  <c r="R27" i="5"/>
  <c r="AA27" i="5" s="1"/>
  <c r="Q27" i="5"/>
  <c r="AE27" i="5" s="1"/>
  <c r="F27" i="5"/>
  <c r="B27" i="5"/>
  <c r="CP26" i="5" a="1"/>
  <c r="CP26" i="5" s="1"/>
  <c r="AG26" i="5"/>
  <c r="AE26" i="5"/>
  <c r="AD26" i="5"/>
  <c r="AC26" i="5"/>
  <c r="AB26" i="5"/>
  <c r="AA26" i="5"/>
  <c r="Z26" i="5"/>
  <c r="Y26" i="5"/>
  <c r="AF26" i="5" s="1"/>
  <c r="S26" i="5"/>
  <c r="F26" i="5"/>
  <c r="B26" i="5" s="1"/>
  <c r="AG25" i="5"/>
  <c r="AE25" i="5"/>
  <c r="AD25" i="5"/>
  <c r="AC25" i="5"/>
  <c r="AB25" i="5"/>
  <c r="AA25" i="5"/>
  <c r="Z25" i="5"/>
  <c r="Y25" i="5"/>
  <c r="AF25" i="5" s="1"/>
  <c r="S25" i="5"/>
  <c r="F25" i="5"/>
  <c r="B25" i="5" s="1"/>
  <c r="CO25" i="5" s="1" a="1"/>
  <c r="CO25" i="5" s="1"/>
  <c r="AG24" i="5"/>
  <c r="AD24" i="5"/>
  <c r="AC24" i="5"/>
  <c r="AB24" i="5"/>
  <c r="Z24" i="5"/>
  <c r="Y24" i="5"/>
  <c r="AF24" i="5" s="1"/>
  <c r="S24" i="5"/>
  <c r="Q24" i="5"/>
  <c r="AE24" i="5" s="1"/>
  <c r="F24" i="5"/>
  <c r="B24" i="5" s="1"/>
  <c r="AG23" i="5"/>
  <c r="AE23" i="5"/>
  <c r="AD23" i="5"/>
  <c r="AC23" i="5"/>
  <c r="AB23" i="5"/>
  <c r="AA23" i="5"/>
  <c r="Z23" i="5"/>
  <c r="Y23" i="5"/>
  <c r="AF23" i="5" s="1"/>
  <c r="S23" i="5"/>
  <c r="F23" i="5"/>
  <c r="B23" i="5" s="1"/>
  <c r="AG22" i="5"/>
  <c r="AE22" i="5"/>
  <c r="AD22" i="5"/>
  <c r="AC22" i="5"/>
  <c r="AB22" i="5"/>
  <c r="AA22" i="5"/>
  <c r="Z22" i="5"/>
  <c r="Y22" i="5"/>
  <c r="AF22" i="5" s="1"/>
  <c r="S22" i="5"/>
  <c r="F22" i="5"/>
  <c r="B22" i="5" s="1"/>
  <c r="CP22" i="5" s="1" a="1"/>
  <c r="CP22" i="5" s="1"/>
  <c r="AG21" i="5"/>
  <c r="AE21" i="5"/>
  <c r="AD21" i="5"/>
  <c r="AC21" i="5"/>
  <c r="AB21" i="5"/>
  <c r="AA21" i="5"/>
  <c r="Z21" i="5"/>
  <c r="Y21" i="5"/>
  <c r="AF21" i="5" s="1"/>
  <c r="S21" i="5"/>
  <c r="F21" i="5"/>
  <c r="B21" i="5" s="1"/>
  <c r="CO21" i="5" s="1" a="1"/>
  <c r="CO21" i="5" s="1"/>
  <c r="AG20" i="5"/>
  <c r="AE20" i="5"/>
  <c r="AD20" i="5"/>
  <c r="AC20" i="5"/>
  <c r="AB20" i="5"/>
  <c r="AA20" i="5"/>
  <c r="Z20" i="5"/>
  <c r="Y20" i="5"/>
  <c r="AF20" i="5" s="1"/>
  <c r="S20" i="5"/>
  <c r="F20" i="5"/>
  <c r="B20" i="5" s="1"/>
  <c r="EY19" i="5"/>
  <c r="EX19" i="5"/>
  <c r="EW19" i="5"/>
  <c r="EV19" i="5"/>
  <c r="EU19" i="5"/>
  <c r="ET19" i="5"/>
  <c r="ES19" i="5"/>
  <c r="ER19" i="5"/>
  <c r="EQ19" i="5"/>
  <c r="EP19" i="5"/>
  <c r="EO19" i="5"/>
  <c r="EN19" i="5"/>
  <c r="EM19" i="5"/>
  <c r="EL19" i="5"/>
  <c r="EK19" i="5"/>
  <c r="EJ19" i="5"/>
  <c r="EI19" i="5"/>
  <c r="EH19" i="5"/>
  <c r="EG19" i="5"/>
  <c r="EF19" i="5"/>
  <c r="EE19" i="5"/>
  <c r="ED19" i="5"/>
  <c r="EC19" i="5"/>
  <c r="EB19" i="5"/>
  <c r="EA19" i="5"/>
  <c r="DZ19" i="5"/>
  <c r="DY19" i="5"/>
  <c r="DX19" i="5"/>
  <c r="DW19" i="5"/>
  <c r="DV19" i="5"/>
  <c r="DU19" i="5"/>
  <c r="DT19" i="5"/>
  <c r="DS19" i="5"/>
  <c r="DR19" i="5"/>
  <c r="DQ19" i="5"/>
  <c r="DP19" i="5"/>
  <c r="DO19" i="5"/>
  <c r="DN19" i="5"/>
  <c r="DM19" i="5"/>
  <c r="DL19" i="5"/>
  <c r="DK19" i="5"/>
  <c r="DJ19" i="5"/>
  <c r="DI19" i="5"/>
  <c r="DH19" i="5"/>
  <c r="DG19" i="5"/>
  <c r="DF19" i="5"/>
  <c r="DE19" i="5"/>
  <c r="DD19" i="5"/>
  <c r="DC19" i="5"/>
  <c r="DB19" i="5"/>
  <c r="DA19" i="5"/>
  <c r="CZ19" i="5"/>
  <c r="CY19" i="5"/>
  <c r="CX19" i="5"/>
  <c r="CW19" i="5"/>
  <c r="AG19" i="5"/>
  <c r="AE19" i="5"/>
  <c r="AD19" i="5"/>
  <c r="AC19" i="5"/>
  <c r="AB19" i="5"/>
  <c r="AA19" i="5"/>
  <c r="Z19" i="5"/>
  <c r="Y19" i="5"/>
  <c r="AF19" i="5" s="1"/>
  <c r="S19" i="5"/>
  <c r="F19" i="5"/>
  <c r="B19" i="5" s="1"/>
  <c r="CO19" i="5" s="1" a="1"/>
  <c r="CO19" i="5" s="1"/>
  <c r="AG18" i="5"/>
  <c r="AE18" i="5"/>
  <c r="AD18" i="5"/>
  <c r="AC18" i="5"/>
  <c r="AB18" i="5"/>
  <c r="AA18" i="5"/>
  <c r="Z18" i="5"/>
  <c r="Y18" i="5"/>
  <c r="AF18" i="5" s="1"/>
  <c r="S18" i="5"/>
  <c r="F18" i="5"/>
  <c r="B18" i="5" s="1"/>
  <c r="CP18" i="5" s="1" a="1"/>
  <c r="CP18" i="5" s="1"/>
  <c r="AG17" i="5"/>
  <c r="AE17" i="5"/>
  <c r="AD17" i="5"/>
  <c r="AC17" i="5"/>
  <c r="AB17" i="5"/>
  <c r="AA17" i="5"/>
  <c r="Z17" i="5"/>
  <c r="Y17" i="5"/>
  <c r="AF17" i="5" s="1"/>
  <c r="S17" i="5"/>
  <c r="F17" i="5"/>
  <c r="B17" i="5" s="1"/>
  <c r="CO17" i="5" s="1" a="1"/>
  <c r="CO17" i="5" s="1"/>
  <c r="EL17" i="5" s="1"/>
  <c r="AG16" i="5"/>
  <c r="AE16" i="5"/>
  <c r="AD16" i="5"/>
  <c r="AC16" i="5"/>
  <c r="AB16" i="5"/>
  <c r="AA16" i="5"/>
  <c r="Z16" i="5"/>
  <c r="Y16" i="5"/>
  <c r="AF16" i="5" s="1"/>
  <c r="S16" i="5"/>
  <c r="F16" i="5"/>
  <c r="B16" i="5" s="1"/>
  <c r="AG15" i="5"/>
  <c r="AE15" i="5"/>
  <c r="AD15" i="5"/>
  <c r="AC15" i="5"/>
  <c r="AB15" i="5"/>
  <c r="AA15" i="5"/>
  <c r="Z15" i="5"/>
  <c r="Y15" i="5"/>
  <c r="AF15" i="5" s="1"/>
  <c r="S15" i="5"/>
  <c r="F15" i="5"/>
  <c r="B15" i="5" s="1"/>
  <c r="AG14" i="5"/>
  <c r="AE14" i="5"/>
  <c r="AD14" i="5"/>
  <c r="AC14" i="5"/>
  <c r="AB14" i="5"/>
  <c r="AA14" i="5"/>
  <c r="Z14" i="5"/>
  <c r="Y14" i="5"/>
  <c r="AF14" i="5" s="1"/>
  <c r="S14" i="5"/>
  <c r="F14" i="5"/>
  <c r="B14" i="5" s="1"/>
  <c r="CP14" i="5" s="1" a="1"/>
  <c r="CP14" i="5" s="1"/>
  <c r="AG13" i="5"/>
  <c r="AE13" i="5"/>
  <c r="AD13" i="5"/>
  <c r="AC13" i="5"/>
  <c r="AB13" i="5"/>
  <c r="AA13" i="5"/>
  <c r="Z13" i="5"/>
  <c r="Y13" i="5"/>
  <c r="AF13" i="5" s="1"/>
  <c r="S13" i="5"/>
  <c r="F13" i="5"/>
  <c r="B13" i="5" s="1"/>
  <c r="CO13" i="5" s="1" a="1"/>
  <c r="CO13" i="5" s="1"/>
  <c r="ET13" i="5" s="1"/>
  <c r="AG12" i="5"/>
  <c r="AE12" i="5"/>
  <c r="AD12" i="5"/>
  <c r="AC12" i="5"/>
  <c r="AB12" i="5"/>
  <c r="AA12" i="5"/>
  <c r="Z12" i="5"/>
  <c r="Y12" i="5"/>
  <c r="AF12" i="5" s="1"/>
  <c r="S12" i="5"/>
  <c r="F12" i="5"/>
  <c r="B12" i="5" s="1"/>
  <c r="AG11" i="5"/>
  <c r="AE11" i="5"/>
  <c r="AD11" i="5"/>
  <c r="AC11" i="5"/>
  <c r="AB11" i="5"/>
  <c r="AA11" i="5"/>
  <c r="Z11" i="5"/>
  <c r="Y11" i="5"/>
  <c r="AF11" i="5" s="1"/>
  <c r="S11" i="5"/>
  <c r="F11" i="5"/>
  <c r="B11" i="5" s="1"/>
  <c r="CO11" i="5" s="1" a="1"/>
  <c r="CO11" i="5" s="1"/>
  <c r="EV11" i="5" s="1"/>
  <c r="AG10" i="5"/>
  <c r="AF10" i="5"/>
  <c r="AE10" i="5"/>
  <c r="AD10" i="5"/>
  <c r="AC10" i="5"/>
  <c r="AB10" i="5"/>
  <c r="AA10" i="5"/>
  <c r="Z10" i="5"/>
  <c r="Y10" i="5"/>
  <c r="S10" i="5"/>
  <c r="F10" i="5"/>
  <c r="B10" i="5" s="1"/>
  <c r="CP10" i="5" s="1" a="1"/>
  <c r="CP10" i="5" s="1"/>
  <c r="AG9" i="5"/>
  <c r="AE9" i="5"/>
  <c r="AD9" i="5"/>
  <c r="AC9" i="5"/>
  <c r="AB9" i="5"/>
  <c r="AA9" i="5"/>
  <c r="Z9" i="5"/>
  <c r="Y9" i="5"/>
  <c r="AF9" i="5" s="1"/>
  <c r="S9" i="5"/>
  <c r="F9" i="5"/>
  <c r="B9" i="5" s="1"/>
  <c r="CO9" i="5" s="1" a="1"/>
  <c r="CO9" i="5" s="1"/>
  <c r="EX9" i="5" s="1"/>
  <c r="AG8" i="5"/>
  <c r="AE8" i="5"/>
  <c r="AD8" i="5"/>
  <c r="AC8" i="5"/>
  <c r="AB8" i="5"/>
  <c r="AA8" i="5"/>
  <c r="Z8" i="5"/>
  <c r="Y8" i="5"/>
  <c r="AF8" i="5" s="1"/>
  <c r="S8" i="5"/>
  <c r="F8" i="5"/>
  <c r="B8" i="5" s="1"/>
  <c r="EY7" i="5"/>
  <c r="EX7" i="5"/>
  <c r="EW7" i="5"/>
  <c r="EV7" i="5"/>
  <c r="EU7" i="5"/>
  <c r="ET7" i="5"/>
  <c r="ES7" i="5"/>
  <c r="ER7" i="5"/>
  <c r="EQ7" i="5"/>
  <c r="EP7" i="5"/>
  <c r="EO7" i="5"/>
  <c r="EN7" i="5"/>
  <c r="EM7" i="5"/>
  <c r="EL7" i="5"/>
  <c r="EK7" i="5"/>
  <c r="EJ7" i="5"/>
  <c r="EI7" i="5"/>
  <c r="EH7" i="5"/>
  <c r="EG7" i="5"/>
  <c r="EF7" i="5"/>
  <c r="EE7" i="5"/>
  <c r="ED7" i="5"/>
  <c r="EC7" i="5"/>
  <c r="EB7" i="5"/>
  <c r="EA7" i="5"/>
  <c r="DZ7" i="5"/>
  <c r="DY7" i="5"/>
  <c r="DX7" i="5"/>
  <c r="DW7" i="5"/>
  <c r="DV7" i="5"/>
  <c r="DU7" i="5"/>
  <c r="DT7" i="5"/>
  <c r="DS7" i="5"/>
  <c r="DR7" i="5"/>
  <c r="DQ7" i="5"/>
  <c r="DP7" i="5"/>
  <c r="DO7" i="5"/>
  <c r="DN7" i="5"/>
  <c r="DM7" i="5"/>
  <c r="DL7" i="5"/>
  <c r="DK7" i="5"/>
  <c r="DJ7" i="5"/>
  <c r="DI7" i="5"/>
  <c r="DH7" i="5"/>
  <c r="DG7" i="5"/>
  <c r="DF7" i="5"/>
  <c r="DE7" i="5"/>
  <c r="DD7" i="5"/>
  <c r="DC7" i="5"/>
  <c r="DB7" i="5"/>
  <c r="DA7" i="5"/>
  <c r="CZ7" i="5"/>
  <c r="CY7" i="5"/>
  <c r="CX7" i="5"/>
  <c r="CW7" i="5"/>
  <c r="AG7" i="5"/>
  <c r="AE7" i="5"/>
  <c r="AD7" i="5"/>
  <c r="AC7" i="5"/>
  <c r="AB7" i="5"/>
  <c r="AA7" i="5"/>
  <c r="Z7" i="5"/>
  <c r="Y7" i="5"/>
  <c r="AF7" i="5" s="1"/>
  <c r="S7" i="5"/>
  <c r="F7" i="5"/>
  <c r="B7" i="5" s="1"/>
  <c r="AG6" i="5"/>
  <c r="AE6" i="5"/>
  <c r="AD6" i="5"/>
  <c r="AC6" i="5"/>
  <c r="AB6" i="5"/>
  <c r="AA6" i="5"/>
  <c r="Z6" i="5"/>
  <c r="Y6" i="5"/>
  <c r="AF6" i="5" s="1"/>
  <c r="S6" i="5"/>
  <c r="F6" i="5"/>
  <c r="B6" i="5" s="1"/>
  <c r="AG5" i="5"/>
  <c r="AE5" i="5"/>
  <c r="AD5" i="5"/>
  <c r="AC5" i="5"/>
  <c r="AB5" i="5"/>
  <c r="AA5" i="5"/>
  <c r="Z5" i="5"/>
  <c r="Y5" i="5"/>
  <c r="AF5" i="5" s="1"/>
  <c r="S5" i="5"/>
  <c r="F5" i="5"/>
  <c r="B5" i="5" s="1"/>
  <c r="CN5" i="5" s="1" a="1"/>
  <c r="CN5" i="5" s="1"/>
  <c r="AG4" i="5"/>
  <c r="AE4" i="5"/>
  <c r="AD4" i="5"/>
  <c r="AC4" i="5"/>
  <c r="AB4" i="5"/>
  <c r="AA4" i="5"/>
  <c r="Z4" i="5"/>
  <c r="Y4" i="5"/>
  <c r="AF4" i="5" s="1"/>
  <c r="S4" i="5"/>
  <c r="F4" i="5"/>
  <c r="B4" i="5"/>
  <c r="CP9" i="5" l="1" a="1"/>
  <c r="CP9" i="5" s="1"/>
  <c r="CO62" i="5" a="1"/>
  <c r="CO62" i="5" s="1"/>
  <c r="DN9" i="5"/>
  <c r="Z34" i="5"/>
  <c r="CP35" i="5" a="1"/>
  <c r="CP35" i="5" s="1"/>
  <c r="EW59" i="5"/>
  <c r="DI59" i="5"/>
  <c r="EY59" i="5"/>
  <c r="CT59" i="5"/>
  <c r="EL59" i="5"/>
  <c r="DV59" i="5"/>
  <c r="EX49" i="5"/>
  <c r="EH9" i="5"/>
  <c r="CP13" i="5" a="1"/>
  <c r="CP13" i="5" s="1"/>
  <c r="EN28" i="5"/>
  <c r="CN49" i="5" a="1"/>
  <c r="CN49" i="5" s="1"/>
  <c r="CM49" i="5" s="1"/>
  <c r="EX28" i="5"/>
  <c r="AE45" i="5"/>
  <c r="CP49" i="5" a="1"/>
  <c r="CP49" i="5" s="1"/>
  <c r="CO51" i="5" a="1"/>
  <c r="CO51" i="5" s="1"/>
  <c r="DT51" i="5" s="1"/>
  <c r="EH49" i="5"/>
  <c r="CO38" i="5" a="1"/>
  <c r="CO38" i="5" s="1"/>
  <c r="CP38" i="5" a="1"/>
  <c r="CP38" i="5" s="1"/>
  <c r="EX62" i="5"/>
  <c r="EV62" i="5"/>
  <c r="DE62" i="5"/>
  <c r="DP62" i="5"/>
  <c r="EK62" i="5"/>
  <c r="CS62" i="5"/>
  <c r="DZ62" i="5"/>
  <c r="CN45" i="5" a="1"/>
  <c r="CN45" i="5" s="1"/>
  <c r="CR45" i="5" s="1"/>
  <c r="CP45" i="5" a="1"/>
  <c r="CP45" i="5" s="1"/>
  <c r="CM45" i="5" s="1"/>
  <c r="CO45" i="5" a="1"/>
  <c r="CO45" i="5" s="1"/>
  <c r="ES29" i="5"/>
  <c r="EE29" i="5"/>
  <c r="DU29" i="5"/>
  <c r="EY29" i="5"/>
  <c r="DK29" i="5"/>
  <c r="EN29" i="5"/>
  <c r="DC29" i="5"/>
  <c r="EK41" i="5"/>
  <c r="CZ41" i="5"/>
  <c r="EF53" i="5"/>
  <c r="DK53" i="5"/>
  <c r="DY55" i="5"/>
  <c r="ET55" i="5"/>
  <c r="DC55" i="5"/>
  <c r="DN17" i="5"/>
  <c r="CO56" i="5" a="1"/>
  <c r="CO56" i="5" s="1"/>
  <c r="CN59" i="5" a="1"/>
  <c r="CN59" i="5" s="1"/>
  <c r="CQ59" i="5" s="1"/>
  <c r="CX59" i="5"/>
  <c r="DK59" i="5"/>
  <c r="EA59" i="5"/>
  <c r="EO59" i="5"/>
  <c r="DB9" i="5"/>
  <c r="DV9" i="5"/>
  <c r="ET9" i="5"/>
  <c r="CP17" i="5" a="1"/>
  <c r="CP17" i="5" s="1"/>
  <c r="ET17" i="5"/>
  <c r="DV28" i="5"/>
  <c r="Z45" i="5"/>
  <c r="CN47" i="5" a="1"/>
  <c r="CN47" i="5" s="1"/>
  <c r="DB49" i="5"/>
  <c r="DA59" i="5"/>
  <c r="DQ59" i="5"/>
  <c r="ED59" i="5"/>
  <c r="EQ59" i="5"/>
  <c r="CO60" i="5" a="1"/>
  <c r="CO60" i="5" s="1"/>
  <c r="CW60" i="5" s="1"/>
  <c r="CP62" i="5" a="1"/>
  <c r="CP62" i="5" s="1"/>
  <c r="CM62" i="5" s="1"/>
  <c r="CP63" i="5" a="1"/>
  <c r="CP63" i="5" s="1"/>
  <c r="CX9" i="5"/>
  <c r="DR9" i="5"/>
  <c r="EL9" i="5"/>
  <c r="ED17" i="5"/>
  <c r="CO5" i="5" a="1"/>
  <c r="CO5" i="5" s="1"/>
  <c r="EX5" i="5" s="1"/>
  <c r="CN9" i="5" a="1"/>
  <c r="CN9" i="5" s="1"/>
  <c r="CM9" i="5" s="1"/>
  <c r="DF9" i="5"/>
  <c r="ED9" i="5"/>
  <c r="CX17" i="5"/>
  <c r="EF28" i="5"/>
  <c r="CP47" i="5" a="1"/>
  <c r="CP47" i="5" s="1"/>
  <c r="DR49" i="5"/>
  <c r="CP59" i="5" a="1"/>
  <c r="CP59" i="5" s="1"/>
  <c r="DF59" i="5"/>
  <c r="DS59" i="5"/>
  <c r="EG59" i="5"/>
  <c r="CP60" i="5" a="1"/>
  <c r="CP60" i="5" s="1"/>
  <c r="CR5" i="5"/>
  <c r="CQ5" i="5"/>
  <c r="CT19" i="5"/>
  <c r="CS19" i="5"/>
  <c r="CU19" i="5"/>
  <c r="CP5" i="5" a="1"/>
  <c r="CP5" i="5" s="1"/>
  <c r="CM5" i="5" s="1"/>
  <c r="CX5" i="5"/>
  <c r="DV5" i="5"/>
  <c r="ED5" i="5"/>
  <c r="ET5" i="5"/>
  <c r="CP7" i="5" a="1"/>
  <c r="CP7" i="5" s="1"/>
  <c r="CN7" i="5" a="1"/>
  <c r="CN7" i="5" s="1"/>
  <c r="CO8" i="5" a="1"/>
  <c r="CO8" i="5" s="1"/>
  <c r="CP8" i="5" a="1"/>
  <c r="CP8" i="5" s="1"/>
  <c r="CN8" i="5" a="1"/>
  <c r="CN8" i="5" s="1"/>
  <c r="DH11" i="5"/>
  <c r="DX11" i="5"/>
  <c r="EN11" i="5"/>
  <c r="EW21" i="5"/>
  <c r="ES21" i="5"/>
  <c r="EO21" i="5"/>
  <c r="EK21" i="5"/>
  <c r="EG21" i="5"/>
  <c r="EC21" i="5"/>
  <c r="DY21" i="5"/>
  <c r="DU21" i="5"/>
  <c r="DQ21" i="5"/>
  <c r="DM21" i="5"/>
  <c r="DI21" i="5"/>
  <c r="DE21" i="5"/>
  <c r="DA21" i="5"/>
  <c r="CW21" i="5"/>
  <c r="EV21" i="5"/>
  <c r="ER21" i="5"/>
  <c r="EN21" i="5"/>
  <c r="EJ21" i="5"/>
  <c r="EF21" i="5"/>
  <c r="EB21" i="5"/>
  <c r="DX21" i="5"/>
  <c r="DT21" i="5"/>
  <c r="DP21" i="5"/>
  <c r="DL21" i="5"/>
  <c r="DH21" i="5"/>
  <c r="DD21" i="5"/>
  <c r="CZ21" i="5"/>
  <c r="CU21" i="5"/>
  <c r="EY21" i="5"/>
  <c r="EU21" i="5"/>
  <c r="EQ21" i="5"/>
  <c r="EM21" i="5"/>
  <c r="EI21" i="5"/>
  <c r="EE21" i="5"/>
  <c r="EA21" i="5"/>
  <c r="DW21" i="5"/>
  <c r="DS21" i="5"/>
  <c r="DO21" i="5"/>
  <c r="DK21" i="5"/>
  <c r="DG21" i="5"/>
  <c r="DC21" i="5"/>
  <c r="CY21" i="5"/>
  <c r="CT21" i="5"/>
  <c r="CS21" i="5"/>
  <c r="DJ21" i="5"/>
  <c r="DZ21" i="5"/>
  <c r="EP21" i="5"/>
  <c r="CP23" i="5" a="1"/>
  <c r="CP23" i="5" s="1"/>
  <c r="CN23" i="5" a="1"/>
  <c r="CN23" i="5" s="1"/>
  <c r="EX25" i="5"/>
  <c r="ET25" i="5"/>
  <c r="EP25" i="5"/>
  <c r="EL25" i="5"/>
  <c r="EH25" i="5"/>
  <c r="ED25" i="5"/>
  <c r="DZ25" i="5"/>
  <c r="DV25" i="5"/>
  <c r="DR25" i="5"/>
  <c r="DN25" i="5"/>
  <c r="DJ25" i="5"/>
  <c r="DF25" i="5"/>
  <c r="DB25" i="5"/>
  <c r="CX25" i="5"/>
  <c r="CS25" i="5"/>
  <c r="EW25" i="5"/>
  <c r="ER25" i="5"/>
  <c r="EM25" i="5"/>
  <c r="EG25" i="5"/>
  <c r="EB25" i="5"/>
  <c r="DW25" i="5"/>
  <c r="DQ25" i="5"/>
  <c r="DL25" i="5"/>
  <c r="DG25" i="5"/>
  <c r="DA25" i="5"/>
  <c r="CU25" i="5"/>
  <c r="EU25" i="5"/>
  <c r="EN25" i="5"/>
  <c r="EF25" i="5"/>
  <c r="DY25" i="5"/>
  <c r="DS25" i="5"/>
  <c r="DK25" i="5"/>
  <c r="DD25" i="5"/>
  <c r="CW25" i="5"/>
  <c r="ES25" i="5"/>
  <c r="EK25" i="5"/>
  <c r="EE25" i="5"/>
  <c r="DX25" i="5"/>
  <c r="DP25" i="5"/>
  <c r="DI25" i="5"/>
  <c r="DC25" i="5"/>
  <c r="CT25" i="5"/>
  <c r="EY25" i="5"/>
  <c r="EQ25" i="5"/>
  <c r="EJ25" i="5"/>
  <c r="EC25" i="5"/>
  <c r="DU25" i="5"/>
  <c r="DO25" i="5"/>
  <c r="DH25" i="5"/>
  <c r="CZ25" i="5"/>
  <c r="DM25" i="5"/>
  <c r="EO25" i="5"/>
  <c r="CZ5" i="5"/>
  <c r="DH5" i="5"/>
  <c r="DP5" i="5"/>
  <c r="DX5" i="5"/>
  <c r="EF5" i="5"/>
  <c r="EN5" i="5"/>
  <c r="EV5" i="5"/>
  <c r="EW9" i="5"/>
  <c r="ES9" i="5"/>
  <c r="EO9" i="5"/>
  <c r="EK9" i="5"/>
  <c r="EG9" i="5"/>
  <c r="EC9" i="5"/>
  <c r="DY9" i="5"/>
  <c r="DU9" i="5"/>
  <c r="DQ9" i="5"/>
  <c r="DM9" i="5"/>
  <c r="DI9" i="5"/>
  <c r="DE9" i="5"/>
  <c r="DA9" i="5"/>
  <c r="CW9" i="5"/>
  <c r="EV9" i="5"/>
  <c r="ER9" i="5"/>
  <c r="EN9" i="5"/>
  <c r="EJ9" i="5"/>
  <c r="EF9" i="5"/>
  <c r="EB9" i="5"/>
  <c r="DX9" i="5"/>
  <c r="DT9" i="5"/>
  <c r="DP9" i="5"/>
  <c r="DL9" i="5"/>
  <c r="DH9" i="5"/>
  <c r="DD9" i="5"/>
  <c r="CZ9" i="5"/>
  <c r="CU9" i="5"/>
  <c r="EY9" i="5"/>
  <c r="EU9" i="5"/>
  <c r="EQ9" i="5"/>
  <c r="EM9" i="5"/>
  <c r="EI9" i="5"/>
  <c r="EE9" i="5"/>
  <c r="EA9" i="5"/>
  <c r="DW9" i="5"/>
  <c r="DS9" i="5"/>
  <c r="DO9" i="5"/>
  <c r="DK9" i="5"/>
  <c r="DG9" i="5"/>
  <c r="DC9" i="5"/>
  <c r="CY9" i="5"/>
  <c r="CT9" i="5"/>
  <c r="CS9" i="5"/>
  <c r="DJ9" i="5"/>
  <c r="DZ9" i="5"/>
  <c r="EP9" i="5"/>
  <c r="CP11" i="5" a="1"/>
  <c r="CP11" i="5" s="1"/>
  <c r="CN11" i="5" a="1"/>
  <c r="CN11" i="5" s="1"/>
  <c r="CU11" i="5"/>
  <c r="DL11" i="5"/>
  <c r="EB11" i="5"/>
  <c r="ER11" i="5"/>
  <c r="CX13" i="5"/>
  <c r="DN13" i="5"/>
  <c r="ED13" i="5"/>
  <c r="CN17" i="5" a="1"/>
  <c r="CN17" i="5" s="1"/>
  <c r="DB17" i="5"/>
  <c r="DR17" i="5"/>
  <c r="EH17" i="5"/>
  <c r="EX17" i="5"/>
  <c r="CX21" i="5"/>
  <c r="DN21" i="5"/>
  <c r="ED21" i="5"/>
  <c r="ET21" i="5"/>
  <c r="DT25" i="5"/>
  <c r="EV25" i="5"/>
  <c r="CP6" i="5" a="1"/>
  <c r="CP6" i="5" s="1"/>
  <c r="CN6" i="5" a="1"/>
  <c r="CN6" i="5" s="1"/>
  <c r="CO6" i="5" a="1"/>
  <c r="CO6" i="5" s="1"/>
  <c r="EW13" i="5"/>
  <c r="ES13" i="5"/>
  <c r="EO13" i="5"/>
  <c r="EK13" i="5"/>
  <c r="EG13" i="5"/>
  <c r="EC13" i="5"/>
  <c r="DY13" i="5"/>
  <c r="DU13" i="5"/>
  <c r="DQ13" i="5"/>
  <c r="DM13" i="5"/>
  <c r="DI13" i="5"/>
  <c r="DE13" i="5"/>
  <c r="DA13" i="5"/>
  <c r="CW13" i="5"/>
  <c r="EV13" i="5"/>
  <c r="ER13" i="5"/>
  <c r="EN13" i="5"/>
  <c r="EJ13" i="5"/>
  <c r="EF13" i="5"/>
  <c r="EB13" i="5"/>
  <c r="DX13" i="5"/>
  <c r="DT13" i="5"/>
  <c r="DP13" i="5"/>
  <c r="DL13" i="5"/>
  <c r="DH13" i="5"/>
  <c r="DD13" i="5"/>
  <c r="CZ13" i="5"/>
  <c r="CU13" i="5"/>
  <c r="EY13" i="5"/>
  <c r="EU13" i="5"/>
  <c r="EQ13" i="5"/>
  <c r="EM13" i="5"/>
  <c r="EI13" i="5"/>
  <c r="EE13" i="5"/>
  <c r="EA13" i="5"/>
  <c r="DW13" i="5"/>
  <c r="DS13" i="5"/>
  <c r="DO13" i="5"/>
  <c r="DK13" i="5"/>
  <c r="DG13" i="5"/>
  <c r="DC13" i="5"/>
  <c r="CY13" i="5"/>
  <c r="CT13" i="5"/>
  <c r="CS13" i="5"/>
  <c r="DJ13" i="5"/>
  <c r="DZ13" i="5"/>
  <c r="EP13" i="5"/>
  <c r="CP15" i="5" a="1"/>
  <c r="CP15" i="5" s="1"/>
  <c r="CN15" i="5" a="1"/>
  <c r="CN15" i="5" s="1"/>
  <c r="CO4" i="5" a="1"/>
  <c r="CO4" i="5" s="1"/>
  <c r="CP4" i="5" a="1"/>
  <c r="CP4" i="5" s="1"/>
  <c r="CN4" i="5" a="1"/>
  <c r="CN4" i="5" s="1"/>
  <c r="CS5" i="5"/>
  <c r="DB5" i="5"/>
  <c r="DJ5" i="5"/>
  <c r="DR5" i="5"/>
  <c r="DZ5" i="5"/>
  <c r="EH5" i="5"/>
  <c r="EP5" i="5"/>
  <c r="CO7" i="5" a="1"/>
  <c r="CO7" i="5" s="1"/>
  <c r="CZ11" i="5"/>
  <c r="DP11" i="5"/>
  <c r="EF11" i="5"/>
  <c r="CN13" i="5" a="1"/>
  <c r="CN13" i="5" s="1"/>
  <c r="DB13" i="5"/>
  <c r="DR13" i="5"/>
  <c r="EH13" i="5"/>
  <c r="EX13" i="5"/>
  <c r="CO15" i="5" a="1"/>
  <c r="CO15" i="5" s="1"/>
  <c r="CO16" i="5" a="1"/>
  <c r="CO16" i="5" s="1"/>
  <c r="CP16" i="5" a="1"/>
  <c r="CP16" i="5" s="1"/>
  <c r="CN16" i="5" a="1"/>
  <c r="CN16" i="5" s="1"/>
  <c r="DF17" i="5"/>
  <c r="DV17" i="5"/>
  <c r="CN21" i="5" a="1"/>
  <c r="CN21" i="5" s="1"/>
  <c r="DB21" i="5"/>
  <c r="DR21" i="5"/>
  <c r="EH21" i="5"/>
  <c r="EX21" i="5"/>
  <c r="CO23" i="5" a="1"/>
  <c r="CO23" i="5" s="1"/>
  <c r="CY25" i="5"/>
  <c r="EA25" i="5"/>
  <c r="CO26" i="5" a="1"/>
  <c r="CO26" i="5" s="1"/>
  <c r="CN26" i="5" a="1"/>
  <c r="CN26" i="5" s="1"/>
  <c r="CP30" i="5" a="1"/>
  <c r="CP30" i="5" s="1"/>
  <c r="CO30" i="5" a="1"/>
  <c r="CO30" i="5" s="1"/>
  <c r="CN30" i="5" a="1"/>
  <c r="CN30" i="5" s="1"/>
  <c r="EW5" i="5"/>
  <c r="ES5" i="5"/>
  <c r="EO5" i="5"/>
  <c r="EK5" i="5"/>
  <c r="EG5" i="5"/>
  <c r="EC5" i="5"/>
  <c r="DY5" i="5"/>
  <c r="DU5" i="5"/>
  <c r="DQ5" i="5"/>
  <c r="DM5" i="5"/>
  <c r="DI5" i="5"/>
  <c r="DE5" i="5"/>
  <c r="DA5" i="5"/>
  <c r="CW5" i="5"/>
  <c r="EY5" i="5"/>
  <c r="EU5" i="5"/>
  <c r="EQ5" i="5"/>
  <c r="EM5" i="5"/>
  <c r="EI5" i="5"/>
  <c r="EE5" i="5"/>
  <c r="EA5" i="5"/>
  <c r="DW5" i="5"/>
  <c r="DS5" i="5"/>
  <c r="DO5" i="5"/>
  <c r="DK5" i="5"/>
  <c r="DG5" i="5"/>
  <c r="DC5" i="5"/>
  <c r="CY5" i="5"/>
  <c r="CT5" i="5"/>
  <c r="CU5" i="5"/>
  <c r="DD5" i="5"/>
  <c r="DL5" i="5"/>
  <c r="DT5" i="5"/>
  <c r="EB5" i="5"/>
  <c r="EJ5" i="5"/>
  <c r="ER5" i="5"/>
  <c r="EY11" i="5"/>
  <c r="EU11" i="5"/>
  <c r="EQ11" i="5"/>
  <c r="EM11" i="5"/>
  <c r="EI11" i="5"/>
  <c r="EE11" i="5"/>
  <c r="EA11" i="5"/>
  <c r="DW11" i="5"/>
  <c r="DS11" i="5"/>
  <c r="DO11" i="5"/>
  <c r="DK11" i="5"/>
  <c r="DG11" i="5"/>
  <c r="DC11" i="5"/>
  <c r="CY11" i="5"/>
  <c r="CT11" i="5"/>
  <c r="EX11" i="5"/>
  <c r="ET11" i="5"/>
  <c r="EP11" i="5"/>
  <c r="EL11" i="5"/>
  <c r="EH11" i="5"/>
  <c r="ED11" i="5"/>
  <c r="DZ11" i="5"/>
  <c r="DV11" i="5"/>
  <c r="DR11" i="5"/>
  <c r="DN11" i="5"/>
  <c r="DJ11" i="5"/>
  <c r="DF11" i="5"/>
  <c r="DB11" i="5"/>
  <c r="CX11" i="5"/>
  <c r="CS11" i="5"/>
  <c r="EW11" i="5"/>
  <c r="ES11" i="5"/>
  <c r="EO11" i="5"/>
  <c r="EK11" i="5"/>
  <c r="EG11" i="5"/>
  <c r="EC11" i="5"/>
  <c r="DY11" i="5"/>
  <c r="DU11" i="5"/>
  <c r="DQ11" i="5"/>
  <c r="DM11" i="5"/>
  <c r="DI11" i="5"/>
  <c r="DE11" i="5"/>
  <c r="DA11" i="5"/>
  <c r="CW11" i="5"/>
  <c r="DD11" i="5"/>
  <c r="DT11" i="5"/>
  <c r="EJ11" i="5"/>
  <c r="CO12" i="5" a="1"/>
  <c r="CO12" i="5" s="1"/>
  <c r="CP12" i="5" a="1"/>
  <c r="CP12" i="5" s="1"/>
  <c r="CN12" i="5" a="1"/>
  <c r="CN12" i="5" s="1"/>
  <c r="DF13" i="5"/>
  <c r="DV13" i="5"/>
  <c r="EL13" i="5"/>
  <c r="EW17" i="5"/>
  <c r="ES17" i="5"/>
  <c r="EO17" i="5"/>
  <c r="EK17" i="5"/>
  <c r="EG17" i="5"/>
  <c r="EC17" i="5"/>
  <c r="DY17" i="5"/>
  <c r="DU17" i="5"/>
  <c r="DQ17" i="5"/>
  <c r="DM17" i="5"/>
  <c r="DI17" i="5"/>
  <c r="DE17" i="5"/>
  <c r="DA17" i="5"/>
  <c r="CW17" i="5"/>
  <c r="EV17" i="5"/>
  <c r="ER17" i="5"/>
  <c r="EN17" i="5"/>
  <c r="EJ17" i="5"/>
  <c r="EF17" i="5"/>
  <c r="EB17" i="5"/>
  <c r="DX17" i="5"/>
  <c r="DT17" i="5"/>
  <c r="DP17" i="5"/>
  <c r="DL17" i="5"/>
  <c r="DH17" i="5"/>
  <c r="DD17" i="5"/>
  <c r="CZ17" i="5"/>
  <c r="CU17" i="5"/>
  <c r="EY17" i="5"/>
  <c r="EU17" i="5"/>
  <c r="EQ17" i="5"/>
  <c r="EM17" i="5"/>
  <c r="EI17" i="5"/>
  <c r="EE17" i="5"/>
  <c r="EA17" i="5"/>
  <c r="DW17" i="5"/>
  <c r="DS17" i="5"/>
  <c r="DO17" i="5"/>
  <c r="DK17" i="5"/>
  <c r="DG17" i="5"/>
  <c r="DC17" i="5"/>
  <c r="CY17" i="5"/>
  <c r="CT17" i="5"/>
  <c r="CS17" i="5"/>
  <c r="DJ17" i="5"/>
  <c r="DZ17" i="5"/>
  <c r="EP17" i="5"/>
  <c r="CP19" i="5" a="1"/>
  <c r="CP19" i="5" s="1"/>
  <c r="CN19" i="5" a="1"/>
  <c r="CN19" i="5" s="1"/>
  <c r="CO20" i="5" a="1"/>
  <c r="CO20" i="5" s="1"/>
  <c r="CP20" i="5" a="1"/>
  <c r="CP20" i="5" s="1"/>
  <c r="CN20" i="5" a="1"/>
  <c r="CN20" i="5" s="1"/>
  <c r="CP21" i="5" a="1"/>
  <c r="CP21" i="5" s="1"/>
  <c r="DF21" i="5"/>
  <c r="DV21" i="5"/>
  <c r="EL21" i="5"/>
  <c r="DE25" i="5"/>
  <c r="EI25" i="5"/>
  <c r="CO36" i="5" a="1"/>
  <c r="CO36" i="5" s="1"/>
  <c r="CP36" i="5" a="1"/>
  <c r="CP36" i="5" s="1"/>
  <c r="CN36" i="5" a="1"/>
  <c r="CN36" i="5" s="1"/>
  <c r="CP37" i="5" a="1"/>
  <c r="CP37" i="5" s="1"/>
  <c r="CN37" i="5" a="1"/>
  <c r="CN37" i="5" s="1"/>
  <c r="CO37" i="5" a="1"/>
  <c r="CO37" i="5" s="1"/>
  <c r="CO10" i="5" a="1"/>
  <c r="CO10" i="5" s="1"/>
  <c r="CO14" i="5" a="1"/>
  <c r="CO14" i="5" s="1"/>
  <c r="CO18" i="5" a="1"/>
  <c r="CO18" i="5" s="1"/>
  <c r="CO22" i="5" a="1"/>
  <c r="CO22" i="5" s="1"/>
  <c r="CN28" i="5" a="1"/>
  <c r="CN28" i="5" s="1"/>
  <c r="CU28" i="5"/>
  <c r="DF28" i="5"/>
  <c r="DN28" i="5"/>
  <c r="DX28" i="5"/>
  <c r="EH28" i="5"/>
  <c r="EQ28" i="5"/>
  <c r="CT29" i="5"/>
  <c r="DD29" i="5"/>
  <c r="DO29" i="5"/>
  <c r="DX29" i="5"/>
  <c r="EF29" i="5"/>
  <c r="EQ29" i="5"/>
  <c r="CP33" i="5" a="1"/>
  <c r="CP33" i="5" s="1"/>
  <c r="CN33" i="5" a="1"/>
  <c r="CN33" i="5" s="1"/>
  <c r="CO33" i="5" a="1"/>
  <c r="CO33" i="5" s="1"/>
  <c r="CQ35" i="5"/>
  <c r="CR35" i="5"/>
  <c r="DS41" i="5"/>
  <c r="DA42" i="5"/>
  <c r="CP24" i="5" a="1"/>
  <c r="CP24" i="5" s="1"/>
  <c r="CN24" i="5" a="1"/>
  <c r="CN24" i="5" s="1"/>
  <c r="CP28" i="5" a="1"/>
  <c r="CP28" i="5" s="1"/>
  <c r="CX28" i="5"/>
  <c r="DG28" i="5"/>
  <c r="DR28" i="5"/>
  <c r="EA28" i="5"/>
  <c r="EI28" i="5"/>
  <c r="CW29" i="5"/>
  <c r="DH29" i="5"/>
  <c r="DP29" i="5"/>
  <c r="DY29" i="5"/>
  <c r="EJ29" i="5"/>
  <c r="CN10" i="5" a="1"/>
  <c r="CN10" i="5" s="1"/>
  <c r="CN14" i="5" a="1"/>
  <c r="CN14" i="5" s="1"/>
  <c r="CN18" i="5" a="1"/>
  <c r="CN18" i="5" s="1"/>
  <c r="CN22" i="5" a="1"/>
  <c r="CN22" i="5" s="1"/>
  <c r="CO24" i="5" a="1"/>
  <c r="CO24" i="5" s="1"/>
  <c r="CP27" i="5" a="1"/>
  <c r="CP27" i="5" s="1"/>
  <c r="CN27" i="5" a="1"/>
  <c r="CN27" i="5" s="1"/>
  <c r="CO27" i="5" a="1"/>
  <c r="CO27" i="5" s="1"/>
  <c r="EW28" i="5"/>
  <c r="ES28" i="5"/>
  <c r="EO28" i="5"/>
  <c r="EK28" i="5"/>
  <c r="EG28" i="5"/>
  <c r="EC28" i="5"/>
  <c r="DY28" i="5"/>
  <c r="DU28" i="5"/>
  <c r="DQ28" i="5"/>
  <c r="DM28" i="5"/>
  <c r="DI28" i="5"/>
  <c r="DE28" i="5"/>
  <c r="DA28" i="5"/>
  <c r="CW28" i="5"/>
  <c r="EU28" i="5"/>
  <c r="EP28" i="5"/>
  <c r="EJ28" i="5"/>
  <c r="EE28" i="5"/>
  <c r="DZ28" i="5"/>
  <c r="DT28" i="5"/>
  <c r="DO28" i="5"/>
  <c r="DJ28" i="5"/>
  <c r="DD28" i="5"/>
  <c r="CY28" i="5"/>
  <c r="CS28" i="5"/>
  <c r="EY28" i="5"/>
  <c r="ER28" i="5"/>
  <c r="EL28" i="5"/>
  <c r="ED28" i="5"/>
  <c r="DW28" i="5"/>
  <c r="DP28" i="5"/>
  <c r="DH28" i="5"/>
  <c r="DB28" i="5"/>
  <c r="CT28" i="5"/>
  <c r="CZ28" i="5"/>
  <c r="DK28" i="5"/>
  <c r="DS28" i="5"/>
  <c r="EB28" i="5"/>
  <c r="EM28" i="5"/>
  <c r="EV28" i="5"/>
  <c r="EX29" i="5"/>
  <c r="ET29" i="5"/>
  <c r="EP29" i="5"/>
  <c r="EL29" i="5"/>
  <c r="EH29" i="5"/>
  <c r="ED29" i="5"/>
  <c r="DZ29" i="5"/>
  <c r="DV29" i="5"/>
  <c r="DR29" i="5"/>
  <c r="DN29" i="5"/>
  <c r="DJ29" i="5"/>
  <c r="DF29" i="5"/>
  <c r="DB29" i="5"/>
  <c r="CX29" i="5"/>
  <c r="CS29" i="5"/>
  <c r="EW29" i="5"/>
  <c r="ER29" i="5"/>
  <c r="EM29" i="5"/>
  <c r="EG29" i="5"/>
  <c r="EB29" i="5"/>
  <c r="DW29" i="5"/>
  <c r="DQ29" i="5"/>
  <c r="DL29" i="5"/>
  <c r="DG29" i="5"/>
  <c r="DA29" i="5"/>
  <c r="CU29" i="5"/>
  <c r="EV29" i="5"/>
  <c r="EO29" i="5"/>
  <c r="EI29" i="5"/>
  <c r="EA29" i="5"/>
  <c r="DT29" i="5"/>
  <c r="DM29" i="5"/>
  <c r="DE29" i="5"/>
  <c r="CY29" i="5"/>
  <c r="CZ29" i="5"/>
  <c r="DI29" i="5"/>
  <c r="DS29" i="5"/>
  <c r="EC29" i="5"/>
  <c r="EK29" i="5"/>
  <c r="EU29" i="5"/>
  <c r="CP32" i="5" a="1"/>
  <c r="CP32" i="5" s="1"/>
  <c r="CN32" i="5" a="1"/>
  <c r="CN32" i="5" s="1"/>
  <c r="CO32" i="5" a="1"/>
  <c r="CO32" i="5" s="1"/>
  <c r="EX41" i="5"/>
  <c r="ET41" i="5"/>
  <c r="EP41" i="5"/>
  <c r="EL41" i="5"/>
  <c r="EH41" i="5"/>
  <c r="ED41" i="5"/>
  <c r="DZ41" i="5"/>
  <c r="DV41" i="5"/>
  <c r="DR41" i="5"/>
  <c r="DN41" i="5"/>
  <c r="DJ41" i="5"/>
  <c r="DF41" i="5"/>
  <c r="DB41" i="5"/>
  <c r="CX41" i="5"/>
  <c r="CS41" i="5"/>
  <c r="EW41" i="5"/>
  <c r="ER41" i="5"/>
  <c r="EM41" i="5"/>
  <c r="EG41" i="5"/>
  <c r="EB41" i="5"/>
  <c r="DW41" i="5"/>
  <c r="DQ41" i="5"/>
  <c r="DL41" i="5"/>
  <c r="DG41" i="5"/>
  <c r="DA41" i="5"/>
  <c r="CU41" i="5"/>
  <c r="EV41" i="5"/>
  <c r="EO41" i="5"/>
  <c r="EI41" i="5"/>
  <c r="EA41" i="5"/>
  <c r="DT41" i="5"/>
  <c r="DM41" i="5"/>
  <c r="DE41" i="5"/>
  <c r="CY41" i="5"/>
  <c r="EQ41" i="5"/>
  <c r="EF41" i="5"/>
  <c r="DX41" i="5"/>
  <c r="DO41" i="5"/>
  <c r="DD41" i="5"/>
  <c r="CT41" i="5"/>
  <c r="EY41" i="5"/>
  <c r="EN41" i="5"/>
  <c r="EE41" i="5"/>
  <c r="DU41" i="5"/>
  <c r="DK41" i="5"/>
  <c r="DC41" i="5"/>
  <c r="EJ41" i="5"/>
  <c r="DP41" i="5"/>
  <c r="CW41" i="5"/>
  <c r="EU41" i="5"/>
  <c r="EC41" i="5"/>
  <c r="DI41" i="5"/>
  <c r="ES41" i="5"/>
  <c r="DY41" i="5"/>
  <c r="DH41" i="5"/>
  <c r="EY42" i="5"/>
  <c r="EU42" i="5"/>
  <c r="EQ42" i="5"/>
  <c r="EM42" i="5"/>
  <c r="EI42" i="5"/>
  <c r="EE42" i="5"/>
  <c r="EA42" i="5"/>
  <c r="DW42" i="5"/>
  <c r="DS42" i="5"/>
  <c r="DO42" i="5"/>
  <c r="DK42" i="5"/>
  <c r="DG42" i="5"/>
  <c r="DC42" i="5"/>
  <c r="CY42" i="5"/>
  <c r="CT42" i="5"/>
  <c r="EV42" i="5"/>
  <c r="EP42" i="5"/>
  <c r="EK42" i="5"/>
  <c r="EF42" i="5"/>
  <c r="DZ42" i="5"/>
  <c r="DU42" i="5"/>
  <c r="DP42" i="5"/>
  <c r="DJ42" i="5"/>
  <c r="DE42" i="5"/>
  <c r="CZ42" i="5"/>
  <c r="CS42" i="5"/>
  <c r="ET42" i="5"/>
  <c r="EN42" i="5"/>
  <c r="EG42" i="5"/>
  <c r="DY42" i="5"/>
  <c r="DR42" i="5"/>
  <c r="DL42" i="5"/>
  <c r="DD42" i="5"/>
  <c r="CW42" i="5"/>
  <c r="ER42" i="5"/>
  <c r="EH42" i="5"/>
  <c r="DX42" i="5"/>
  <c r="DN42" i="5"/>
  <c r="DF42" i="5"/>
  <c r="CU42" i="5"/>
  <c r="EX42" i="5"/>
  <c r="EO42" i="5"/>
  <c r="ED42" i="5"/>
  <c r="DV42" i="5"/>
  <c r="DM42" i="5"/>
  <c r="DB42" i="5"/>
  <c r="EJ42" i="5"/>
  <c r="DQ42" i="5"/>
  <c r="CX42" i="5"/>
  <c r="EW42" i="5"/>
  <c r="EC42" i="5"/>
  <c r="DI42" i="5"/>
  <c r="ES42" i="5"/>
  <c r="EB42" i="5"/>
  <c r="DH42" i="5"/>
  <c r="EL42" i="5"/>
  <c r="CO31" i="5" a="1"/>
  <c r="CO31" i="5" s="1"/>
  <c r="CN31" i="5" a="1"/>
  <c r="CN31" i="5" s="1"/>
  <c r="CP34" i="5" a="1"/>
  <c r="CP34" i="5" s="1"/>
  <c r="CN34" i="5" a="1"/>
  <c r="CN34" i="5" s="1"/>
  <c r="CO34" i="5" a="1"/>
  <c r="CO34" i="5" s="1"/>
  <c r="CO40" i="5" a="1"/>
  <c r="CO40" i="5" s="1"/>
  <c r="CN40" i="5" a="1"/>
  <c r="CN40" i="5" s="1"/>
  <c r="DQ45" i="5"/>
  <c r="AA24" i="5"/>
  <c r="CP25" i="5" a="1"/>
  <c r="CP25" i="5" s="1"/>
  <c r="CN25" i="5" a="1"/>
  <c r="CN25" i="5" s="1"/>
  <c r="CO35" i="5" a="1"/>
  <c r="CO35" i="5" s="1"/>
  <c r="CQ39" i="5"/>
  <c r="CP40" i="5" a="1"/>
  <c r="CP40" i="5" s="1"/>
  <c r="CP42" i="5" a="1"/>
  <c r="CP42" i="5" s="1"/>
  <c r="CN42" i="5" a="1"/>
  <c r="CN42" i="5" s="1"/>
  <c r="EM45" i="5"/>
  <c r="DW45" i="5"/>
  <c r="DG45" i="5"/>
  <c r="EV45" i="5"/>
  <c r="DZ45" i="5"/>
  <c r="DE45" i="5"/>
  <c r="EO45" i="5"/>
  <c r="DM45" i="5"/>
  <c r="EG45" i="5"/>
  <c r="CU45" i="5"/>
  <c r="DV45" i="5"/>
  <c r="DY45" i="5"/>
  <c r="CO52" i="5" a="1"/>
  <c r="CO52" i="5" s="1"/>
  <c r="CN52" i="5" a="1"/>
  <c r="CN52" i="5" s="1"/>
  <c r="CP52" i="5" a="1"/>
  <c r="CP52" i="5" s="1"/>
  <c r="AA28" i="5"/>
  <c r="CP29" i="5" a="1"/>
  <c r="CP29" i="5" s="1"/>
  <c r="CN29" i="5" a="1"/>
  <c r="CN29" i="5" s="1"/>
  <c r="EY38" i="5"/>
  <c r="EU38" i="5"/>
  <c r="EQ38" i="5"/>
  <c r="EM38" i="5"/>
  <c r="EI38" i="5"/>
  <c r="EE38" i="5"/>
  <c r="EA38" i="5"/>
  <c r="DW38" i="5"/>
  <c r="DS38" i="5"/>
  <c r="DO38" i="5"/>
  <c r="DK38" i="5"/>
  <c r="DG38" i="5"/>
  <c r="DC38" i="5"/>
  <c r="CY38" i="5"/>
  <c r="CT38" i="5"/>
  <c r="ET38" i="5"/>
  <c r="EO38" i="5"/>
  <c r="EJ38" i="5"/>
  <c r="ED38" i="5"/>
  <c r="DY38" i="5"/>
  <c r="DT38" i="5"/>
  <c r="DN38" i="5"/>
  <c r="DI38" i="5"/>
  <c r="DD38" i="5"/>
  <c r="CX38" i="5"/>
  <c r="ES38" i="5"/>
  <c r="EL38" i="5"/>
  <c r="EF38" i="5"/>
  <c r="DX38" i="5"/>
  <c r="DQ38" i="5"/>
  <c r="DJ38" i="5"/>
  <c r="DB38" i="5"/>
  <c r="CU38" i="5"/>
  <c r="CN38" i="5" a="1"/>
  <c r="CN38" i="5" s="1"/>
  <c r="CW38" i="5"/>
  <c r="DF38" i="5"/>
  <c r="DP38" i="5"/>
  <c r="DZ38" i="5"/>
  <c r="EH38" i="5"/>
  <c r="ER38" i="5"/>
  <c r="CT47" i="5"/>
  <c r="CU47" i="5"/>
  <c r="CS47" i="5"/>
  <c r="CZ38" i="5"/>
  <c r="DH38" i="5"/>
  <c r="DR38" i="5"/>
  <c r="EB38" i="5"/>
  <c r="EK38" i="5"/>
  <c r="EV38" i="5"/>
  <c r="CO43" i="5" a="1"/>
  <c r="CO43" i="5" s="1"/>
  <c r="CN43" i="5" a="1"/>
  <c r="CN43" i="5" s="1"/>
  <c r="CP44" i="5" a="1"/>
  <c r="CP44" i="5" s="1"/>
  <c r="CN44" i="5" a="1"/>
  <c r="CN44" i="5" s="1"/>
  <c r="CO44" i="5" a="1"/>
  <c r="CO44" i="5" s="1"/>
  <c r="CQ45" i="5"/>
  <c r="CP46" i="5" a="1"/>
  <c r="CP46" i="5" s="1"/>
  <c r="CN46" i="5" a="1"/>
  <c r="CN46" i="5" s="1"/>
  <c r="CO46" i="5" a="1"/>
  <c r="CO46" i="5" s="1"/>
  <c r="CR47" i="5"/>
  <c r="CQ47" i="5"/>
  <c r="CR49" i="5"/>
  <c r="EU51" i="5"/>
  <c r="EE51" i="5"/>
  <c r="DO51" i="5"/>
  <c r="CY51" i="5"/>
  <c r="EO51" i="5"/>
  <c r="DY51" i="5"/>
  <c r="DI51" i="5"/>
  <c r="EX51" i="5"/>
  <c r="DR51" i="5"/>
  <c r="ET51" i="5"/>
  <c r="DN51" i="5"/>
  <c r="EF51" i="5"/>
  <c r="EB51" i="5"/>
  <c r="DX51" i="5"/>
  <c r="EX53" i="5"/>
  <c r="ET53" i="5"/>
  <c r="EP53" i="5"/>
  <c r="EL53" i="5"/>
  <c r="EH53" i="5"/>
  <c r="ED53" i="5"/>
  <c r="DZ53" i="5"/>
  <c r="DV53" i="5"/>
  <c r="DR53" i="5"/>
  <c r="DN53" i="5"/>
  <c r="DJ53" i="5"/>
  <c r="DF53" i="5"/>
  <c r="DB53" i="5"/>
  <c r="CX53" i="5"/>
  <c r="CS53" i="5"/>
  <c r="EW53" i="5"/>
  <c r="ER53" i="5"/>
  <c r="EM53" i="5"/>
  <c r="EG53" i="5"/>
  <c r="EB53" i="5"/>
  <c r="DW53" i="5"/>
  <c r="DQ53" i="5"/>
  <c r="DL53" i="5"/>
  <c r="DG53" i="5"/>
  <c r="DA53" i="5"/>
  <c r="CU53" i="5"/>
  <c r="EU53" i="5"/>
  <c r="EO53" i="5"/>
  <c r="EJ53" i="5"/>
  <c r="EE53" i="5"/>
  <c r="DY53" i="5"/>
  <c r="DT53" i="5"/>
  <c r="DO53" i="5"/>
  <c r="DI53" i="5"/>
  <c r="DD53" i="5"/>
  <c r="CY53" i="5"/>
  <c r="ES53" i="5"/>
  <c r="EI53" i="5"/>
  <c r="DX53" i="5"/>
  <c r="DM53" i="5"/>
  <c r="DC53" i="5"/>
  <c r="EQ53" i="5"/>
  <c r="EY53" i="5"/>
  <c r="EN53" i="5"/>
  <c r="EC53" i="5"/>
  <c r="DS53" i="5"/>
  <c r="DH53" i="5"/>
  <c r="CW53" i="5"/>
  <c r="EA53" i="5"/>
  <c r="DE53" i="5"/>
  <c r="EV53" i="5"/>
  <c r="DU53" i="5"/>
  <c r="CZ53" i="5"/>
  <c r="EK53" i="5"/>
  <c r="DP53" i="5"/>
  <c r="CT53" i="5"/>
  <c r="DF49" i="5"/>
  <c r="DV49" i="5"/>
  <c r="EW49" i="5"/>
  <c r="ES49" i="5"/>
  <c r="EO49" i="5"/>
  <c r="EK49" i="5"/>
  <c r="EG49" i="5"/>
  <c r="EC49" i="5"/>
  <c r="DY49" i="5"/>
  <c r="DU49" i="5"/>
  <c r="DQ49" i="5"/>
  <c r="DM49" i="5"/>
  <c r="DI49" i="5"/>
  <c r="DE49" i="5"/>
  <c r="DA49" i="5"/>
  <c r="CW49" i="5"/>
  <c r="EY49" i="5"/>
  <c r="EU49" i="5"/>
  <c r="EQ49" i="5"/>
  <c r="EM49" i="5"/>
  <c r="EI49" i="5"/>
  <c r="EE49" i="5"/>
  <c r="EA49" i="5"/>
  <c r="DW49" i="5"/>
  <c r="DS49" i="5"/>
  <c r="DO49" i="5"/>
  <c r="DK49" i="5"/>
  <c r="DG49" i="5"/>
  <c r="DC49" i="5"/>
  <c r="CY49" i="5"/>
  <c r="CT49" i="5"/>
  <c r="ER49" i="5"/>
  <c r="EJ49" i="5"/>
  <c r="EB49" i="5"/>
  <c r="DT49" i="5"/>
  <c r="DL49" i="5"/>
  <c r="DD49" i="5"/>
  <c r="CU49" i="5"/>
  <c r="EV49" i="5"/>
  <c r="EN49" i="5"/>
  <c r="EF49" i="5"/>
  <c r="DX49" i="5"/>
  <c r="DP49" i="5"/>
  <c r="DH49" i="5"/>
  <c r="CZ49" i="5"/>
  <c r="CS49" i="5"/>
  <c r="DJ49" i="5"/>
  <c r="DZ49" i="5"/>
  <c r="EP49" i="5"/>
  <c r="CR51" i="5"/>
  <c r="CO39" i="5" a="1"/>
  <c r="CO39" i="5" s="1"/>
  <c r="CP39" i="5" a="1"/>
  <c r="CP39" i="5" s="1"/>
  <c r="CX49" i="5"/>
  <c r="DN49" i="5"/>
  <c r="ED49" i="5"/>
  <c r="ET49" i="5"/>
  <c r="CO58" i="5" a="1"/>
  <c r="CO58" i="5" s="1"/>
  <c r="CN58" i="5" a="1"/>
  <c r="CN58" i="5" s="1"/>
  <c r="CP58" i="5" a="1"/>
  <c r="CP58" i="5" s="1"/>
  <c r="CP51" i="5" a="1"/>
  <c r="CP51" i="5" s="1"/>
  <c r="CO54" i="5" a="1"/>
  <c r="CO54" i="5" s="1"/>
  <c r="EV55" i="5"/>
  <c r="ER55" i="5"/>
  <c r="EN55" i="5"/>
  <c r="EJ55" i="5"/>
  <c r="EF55" i="5"/>
  <c r="EB55" i="5"/>
  <c r="DX55" i="5"/>
  <c r="DT55" i="5"/>
  <c r="DP55" i="5"/>
  <c r="DL55" i="5"/>
  <c r="DH55" i="5"/>
  <c r="DD55" i="5"/>
  <c r="CZ55" i="5"/>
  <c r="CU55" i="5"/>
  <c r="EX55" i="5"/>
  <c r="ES55" i="5"/>
  <c r="EM55" i="5"/>
  <c r="EH55" i="5"/>
  <c r="EC55" i="5"/>
  <c r="DW55" i="5"/>
  <c r="DR55" i="5"/>
  <c r="DM55" i="5"/>
  <c r="DG55" i="5"/>
  <c r="DB55" i="5"/>
  <c r="CW55" i="5"/>
  <c r="EW55" i="5"/>
  <c r="EQ55" i="5"/>
  <c r="EL55" i="5"/>
  <c r="EG55" i="5"/>
  <c r="EA55" i="5"/>
  <c r="DV55" i="5"/>
  <c r="DQ55" i="5"/>
  <c r="DK55" i="5"/>
  <c r="DF55" i="5"/>
  <c r="DA55" i="5"/>
  <c r="CT55" i="5"/>
  <c r="EU55" i="5"/>
  <c r="EP55" i="5"/>
  <c r="EK55" i="5"/>
  <c r="EE55" i="5"/>
  <c r="DZ55" i="5"/>
  <c r="DU55" i="5"/>
  <c r="DO55" i="5"/>
  <c r="DJ55" i="5"/>
  <c r="DE55" i="5"/>
  <c r="CY55" i="5"/>
  <c r="CS55" i="5"/>
  <c r="DI55" i="5"/>
  <c r="ED55" i="5"/>
  <c r="EY55" i="5"/>
  <c r="CR56" i="5"/>
  <c r="CQ56" i="5"/>
  <c r="CR62" i="5"/>
  <c r="CQ62" i="5"/>
  <c r="CP54" i="5" a="1"/>
  <c r="CP54" i="5" s="1"/>
  <c r="DN55" i="5"/>
  <c r="EI55" i="5"/>
  <c r="CR60" i="5"/>
  <c r="CQ60" i="5"/>
  <c r="CP41" i="5" a="1"/>
  <c r="CP41" i="5" s="1"/>
  <c r="CN41" i="5" a="1"/>
  <c r="CN41" i="5" s="1"/>
  <c r="CO48" i="5" a="1"/>
  <c r="CO48" i="5" s="1"/>
  <c r="CP48" i="5" a="1"/>
  <c r="CP48" i="5" s="1"/>
  <c r="CN48" i="5" a="1"/>
  <c r="CN48" i="5" s="1"/>
  <c r="CP50" i="5" a="1"/>
  <c r="CP50" i="5" s="1"/>
  <c r="CN50" i="5" a="1"/>
  <c r="CN50" i="5" s="1"/>
  <c r="CO50" i="5" a="1"/>
  <c r="CO50" i="5" s="1"/>
  <c r="CR54" i="5"/>
  <c r="CX55" i="5"/>
  <c r="DS55" i="5"/>
  <c r="EO55" i="5"/>
  <c r="AA37" i="5"/>
  <c r="DC56" i="5"/>
  <c r="DH56" i="5"/>
  <c r="DX56" i="5"/>
  <c r="ED56" i="5"/>
  <c r="ET56" i="5"/>
  <c r="EV59" i="5"/>
  <c r="ER59" i="5"/>
  <c r="EN59" i="5"/>
  <c r="EJ59" i="5"/>
  <c r="EF59" i="5"/>
  <c r="EB59" i="5"/>
  <c r="DX59" i="5"/>
  <c r="DT59" i="5"/>
  <c r="DP59" i="5"/>
  <c r="DL59" i="5"/>
  <c r="DH59" i="5"/>
  <c r="DD59" i="5"/>
  <c r="CZ59" i="5"/>
  <c r="CU59" i="5"/>
  <c r="EX59" i="5"/>
  <c r="ES59" i="5"/>
  <c r="EM59" i="5"/>
  <c r="EH59" i="5"/>
  <c r="EC59" i="5"/>
  <c r="DW59" i="5"/>
  <c r="DR59" i="5"/>
  <c r="DM59" i="5"/>
  <c r="DG59" i="5"/>
  <c r="DB59" i="5"/>
  <c r="CW59" i="5"/>
  <c r="EU59" i="5"/>
  <c r="EP59" i="5"/>
  <c r="EK59" i="5"/>
  <c r="EE59" i="5"/>
  <c r="DZ59" i="5"/>
  <c r="DU59" i="5"/>
  <c r="DO59" i="5"/>
  <c r="DJ59" i="5"/>
  <c r="DE59" i="5"/>
  <c r="CY59" i="5"/>
  <c r="CS59" i="5"/>
  <c r="CM59" i="5"/>
  <c r="CR59" i="5"/>
  <c r="DC59" i="5"/>
  <c r="DN59" i="5"/>
  <c r="DY59" i="5"/>
  <c r="EI59" i="5"/>
  <c r="ET59" i="5"/>
  <c r="EC60" i="5"/>
  <c r="CP55" i="5" a="1"/>
  <c r="CP55" i="5" s="1"/>
  <c r="EO56" i="5"/>
  <c r="EK56" i="5"/>
  <c r="DY56" i="5"/>
  <c r="DU56" i="5"/>
  <c r="DI56" i="5"/>
  <c r="DE56" i="5"/>
  <c r="CS56" i="5"/>
  <c r="CY56" i="5"/>
  <c r="DO56" i="5"/>
  <c r="DT56" i="5"/>
  <c r="EJ56" i="5"/>
  <c r="EP56" i="5"/>
  <c r="CO57" i="5" a="1"/>
  <c r="CO57" i="5" s="1"/>
  <c r="CP57" i="5" a="1"/>
  <c r="CP57" i="5" s="1"/>
  <c r="CN57" i="5" a="1"/>
  <c r="CN57" i="5" s="1"/>
  <c r="EQ60" i="5"/>
  <c r="EA60" i="5"/>
  <c r="DK60" i="5"/>
  <c r="CT60" i="5"/>
  <c r="ED60" i="5"/>
  <c r="DI60" i="5"/>
  <c r="ER60" i="5"/>
  <c r="DV60" i="5"/>
  <c r="DA60" i="5"/>
  <c r="DU60" i="5"/>
  <c r="CN61" i="5" a="1"/>
  <c r="CN61" i="5" s="1"/>
  <c r="CO61" i="5" a="1"/>
  <c r="CO61" i="5" s="1"/>
  <c r="CT66" i="5"/>
  <c r="CS66" i="5"/>
  <c r="CU66" i="5"/>
  <c r="CR68" i="5"/>
  <c r="CQ68" i="5"/>
  <c r="CP53" i="5" a="1"/>
  <c r="CP53" i="5" s="1"/>
  <c r="CN53" i="5" a="1"/>
  <c r="CN53" i="5" s="1"/>
  <c r="CN55" i="5" a="1"/>
  <c r="CN55" i="5" s="1"/>
  <c r="CT56" i="5"/>
  <c r="DK56" i="5"/>
  <c r="DP56" i="5"/>
  <c r="EF56" i="5"/>
  <c r="EL56" i="5"/>
  <c r="AG59" i="5"/>
  <c r="S59" i="5"/>
  <c r="DB60" i="5"/>
  <c r="ES60" i="5"/>
  <c r="CP61" i="5" a="1"/>
  <c r="CP61" i="5" s="1"/>
  <c r="S62" i="5"/>
  <c r="CW62" i="5"/>
  <c r="DH62" i="5"/>
  <c r="DR62" i="5"/>
  <c r="EC62" i="5"/>
  <c r="EN62" i="5"/>
  <c r="EY62" i="5"/>
  <c r="EU62" i="5"/>
  <c r="EQ62" i="5"/>
  <c r="EM62" i="5"/>
  <c r="EI62" i="5"/>
  <c r="EE62" i="5"/>
  <c r="EA62" i="5"/>
  <c r="DW62" i="5"/>
  <c r="DS62" i="5"/>
  <c r="DO62" i="5"/>
  <c r="DK62" i="5"/>
  <c r="DG62" i="5"/>
  <c r="DC62" i="5"/>
  <c r="CY62" i="5"/>
  <c r="CT62" i="5"/>
  <c r="ET62" i="5"/>
  <c r="EO62" i="5"/>
  <c r="EJ62" i="5"/>
  <c r="ED62" i="5"/>
  <c r="DY62" i="5"/>
  <c r="DT62" i="5"/>
  <c r="DN62" i="5"/>
  <c r="DI62" i="5"/>
  <c r="DD62" i="5"/>
  <c r="CX62" i="5"/>
  <c r="EW62" i="5"/>
  <c r="ER62" i="5"/>
  <c r="EL62" i="5"/>
  <c r="EG62" i="5"/>
  <c r="EB62" i="5"/>
  <c r="DV62" i="5"/>
  <c r="DQ62" i="5"/>
  <c r="DL62" i="5"/>
  <c r="DF62" i="5"/>
  <c r="DA62" i="5"/>
  <c r="CU62" i="5"/>
  <c r="CZ62" i="5"/>
  <c r="DJ62" i="5"/>
  <c r="DU62" i="5"/>
  <c r="EF62" i="5"/>
  <c r="EP62" i="5"/>
  <c r="CO67" i="5" a="1"/>
  <c r="CO67" i="5" s="1"/>
  <c r="CP67" i="5" a="1"/>
  <c r="CP67" i="5" s="1"/>
  <c r="CN67" i="5" a="1"/>
  <c r="CN67" i="5" s="1"/>
  <c r="CP70" i="5" a="1"/>
  <c r="CP70" i="5" s="1"/>
  <c r="CN70" i="5" a="1"/>
  <c r="CN70" i="5" s="1"/>
  <c r="CO70" i="5" a="1"/>
  <c r="CO70" i="5" s="1"/>
  <c r="AG62" i="5"/>
  <c r="DB62" i="5"/>
  <c r="DM62" i="5"/>
  <c r="DX62" i="5"/>
  <c r="EH62" i="5"/>
  <c r="ES62" i="5"/>
  <c r="CO64" i="5" a="1"/>
  <c r="CO64" i="5" s="1"/>
  <c r="CN64" i="5" a="1"/>
  <c r="CN64" i="5" s="1"/>
  <c r="CP66" i="5" a="1"/>
  <c r="CP66" i="5" s="1"/>
  <c r="CN66" i="5" a="1"/>
  <c r="CN66" i="5" s="1"/>
  <c r="CO68" i="5" a="1"/>
  <c r="CO68" i="5" s="1"/>
  <c r="CP68" i="5" a="1"/>
  <c r="CP68" i="5" s="1"/>
  <c r="CN63" i="5" a="1"/>
  <c r="CN63" i="5" s="1"/>
  <c r="CO63" i="5" a="1"/>
  <c r="CO63" i="5" s="1"/>
  <c r="AG63" i="5"/>
  <c r="CO65" i="5" a="1"/>
  <c r="CO65" i="5" s="1"/>
  <c r="CO69" i="5" a="1"/>
  <c r="CO69" i="5" s="1"/>
  <c r="CN65" i="5" a="1"/>
  <c r="CN65" i="5" s="1"/>
  <c r="CN69" i="5" a="1"/>
  <c r="CN69" i="5" s="1"/>
  <c r="EH60" i="5" l="1"/>
  <c r="DR60" i="5"/>
  <c r="DJ60" i="5"/>
  <c r="DF60" i="5"/>
  <c r="EB60" i="5"/>
  <c r="EW60" i="5"/>
  <c r="DN60" i="5"/>
  <c r="EJ60" i="5"/>
  <c r="CY60" i="5"/>
  <c r="DO60" i="5"/>
  <c r="EE60" i="5"/>
  <c r="EU60" i="5"/>
  <c r="DX60" i="5"/>
  <c r="EP60" i="5"/>
  <c r="CZ60" i="5"/>
  <c r="DL60" i="5"/>
  <c r="EG60" i="5"/>
  <c r="CX60" i="5"/>
  <c r="DT60" i="5"/>
  <c r="EO60" i="5"/>
  <c r="DC60" i="5"/>
  <c r="DS60" i="5"/>
  <c r="EI60" i="5"/>
  <c r="EY60" i="5"/>
  <c r="DH60" i="5"/>
  <c r="CM60" i="5"/>
  <c r="CM51" i="5"/>
  <c r="EJ51" i="5"/>
  <c r="CU51" i="5"/>
  <c r="CZ51" i="5"/>
  <c r="CX51" i="5"/>
  <c r="ED51" i="5"/>
  <c r="DB51" i="5"/>
  <c r="EH51" i="5"/>
  <c r="DA51" i="5"/>
  <c r="DQ51" i="5"/>
  <c r="EG51" i="5"/>
  <c r="EW51" i="5"/>
  <c r="DG51" i="5"/>
  <c r="DW51" i="5"/>
  <c r="EM51" i="5"/>
  <c r="CQ49" i="5"/>
  <c r="EN51" i="5"/>
  <c r="ER51" i="5"/>
  <c r="EV51" i="5"/>
  <c r="DV51" i="5"/>
  <c r="CS51" i="5"/>
  <c r="DZ51" i="5"/>
  <c r="CW51" i="5"/>
  <c r="DM51" i="5"/>
  <c r="EC51" i="5"/>
  <c r="ES51" i="5"/>
  <c r="DC51" i="5"/>
  <c r="DS51" i="5"/>
  <c r="EI51" i="5"/>
  <c r="EY51" i="5"/>
  <c r="DM60" i="5"/>
  <c r="EF60" i="5"/>
  <c r="CU60" i="5"/>
  <c r="DQ60" i="5"/>
  <c r="EL60" i="5"/>
  <c r="DD60" i="5"/>
  <c r="DY60" i="5"/>
  <c r="ET60" i="5"/>
  <c r="DG60" i="5"/>
  <c r="DW60" i="5"/>
  <c r="EM60" i="5"/>
  <c r="EN60" i="5"/>
  <c r="DH51" i="5"/>
  <c r="DL51" i="5"/>
  <c r="DP51" i="5"/>
  <c r="DF51" i="5"/>
  <c r="EL51" i="5"/>
  <c r="DJ51" i="5"/>
  <c r="EP51" i="5"/>
  <c r="DE51" i="5"/>
  <c r="DU51" i="5"/>
  <c r="EK51" i="5"/>
  <c r="CT51" i="5"/>
  <c r="DK51" i="5"/>
  <c r="EA51" i="5"/>
  <c r="EQ51" i="5"/>
  <c r="DD51" i="5"/>
  <c r="CQ9" i="5"/>
  <c r="DN5" i="5"/>
  <c r="CR9" i="5"/>
  <c r="CM47" i="5"/>
  <c r="CM68" i="5"/>
  <c r="EY56" i="5"/>
  <c r="EH56" i="5"/>
  <c r="DL56" i="5"/>
  <c r="EX56" i="5"/>
  <c r="EB56" i="5"/>
  <c r="DG56" i="5"/>
  <c r="ER56" i="5"/>
  <c r="DW56" i="5"/>
  <c r="DB56" i="5"/>
  <c r="EM56" i="5"/>
  <c r="DR56" i="5"/>
  <c r="CU56" i="5"/>
  <c r="EJ45" i="5"/>
  <c r="ET45" i="5"/>
  <c r="DI45" i="5"/>
  <c r="EC45" i="5"/>
  <c r="EL45" i="5"/>
  <c r="DA45" i="5"/>
  <c r="DR45" i="5"/>
  <c r="DH45" i="5"/>
  <c r="ED45" i="5"/>
  <c r="DD45" i="5"/>
  <c r="ER45" i="5"/>
  <c r="DT45" i="5"/>
  <c r="EW45" i="5"/>
  <c r="DJ45" i="5"/>
  <c r="EF45" i="5"/>
  <c r="CT45" i="5"/>
  <c r="DK45" i="5"/>
  <c r="EA45" i="5"/>
  <c r="EQ45" i="5"/>
  <c r="CW45" i="5"/>
  <c r="EX60" i="5"/>
  <c r="DZ60" i="5"/>
  <c r="DP60" i="5"/>
  <c r="EV60" i="5"/>
  <c r="DE60" i="5"/>
  <c r="EK60" i="5"/>
  <c r="CS60" i="5"/>
  <c r="EE56" i="5"/>
  <c r="DJ56" i="5"/>
  <c r="CW56" i="5"/>
  <c r="DM56" i="5"/>
  <c r="EC56" i="5"/>
  <c r="ES56" i="5"/>
  <c r="EN56" i="5"/>
  <c r="DS56" i="5"/>
  <c r="CX56" i="5"/>
  <c r="CM56" i="5"/>
  <c r="DB45" i="5"/>
  <c r="EN45" i="5"/>
  <c r="DN45" i="5"/>
  <c r="CX45" i="5"/>
  <c r="EB45" i="5"/>
  <c r="CS45" i="5"/>
  <c r="DP45" i="5"/>
  <c r="EK45" i="5"/>
  <c r="CY45" i="5"/>
  <c r="DO45" i="5"/>
  <c r="EE45" i="5"/>
  <c r="EU45" i="5"/>
  <c r="EV56" i="5"/>
  <c r="EA56" i="5"/>
  <c r="DF56" i="5"/>
  <c r="EQ56" i="5"/>
  <c r="DV56" i="5"/>
  <c r="CZ56" i="5"/>
  <c r="EU56" i="5"/>
  <c r="DZ56" i="5"/>
  <c r="DD56" i="5"/>
  <c r="DA56" i="5"/>
  <c r="DQ56" i="5"/>
  <c r="EG56" i="5"/>
  <c r="EW56" i="5"/>
  <c r="EI56" i="5"/>
  <c r="DN56" i="5"/>
  <c r="ES45" i="5"/>
  <c r="DL45" i="5"/>
  <c r="EX45" i="5"/>
  <c r="DX45" i="5"/>
  <c r="DF45" i="5"/>
  <c r="EH45" i="5"/>
  <c r="CZ45" i="5"/>
  <c r="DU45" i="5"/>
  <c r="EP45" i="5"/>
  <c r="DC45" i="5"/>
  <c r="DS45" i="5"/>
  <c r="EI45" i="5"/>
  <c r="EY45" i="5"/>
  <c r="EL5" i="5"/>
  <c r="DF5" i="5"/>
  <c r="EX38" i="5"/>
  <c r="EG38" i="5"/>
  <c r="DM38" i="5"/>
  <c r="CS38" i="5"/>
  <c r="EP38" i="5"/>
  <c r="DV38" i="5"/>
  <c r="DE38" i="5"/>
  <c r="EW38" i="5"/>
  <c r="EC38" i="5"/>
  <c r="DL38" i="5"/>
  <c r="EN38" i="5"/>
  <c r="DU38" i="5"/>
  <c r="DA38" i="5"/>
  <c r="CS69" i="5"/>
  <c r="CU69" i="5"/>
  <c r="CT69" i="5"/>
  <c r="CQ67" i="5"/>
  <c r="CR67" i="5"/>
  <c r="CM67" i="5"/>
  <c r="CR65" i="5"/>
  <c r="CM65" i="5"/>
  <c r="CQ65" i="5"/>
  <c r="EX63" i="5"/>
  <c r="ET63" i="5"/>
  <c r="EP63" i="5"/>
  <c r="EL63" i="5"/>
  <c r="EH63" i="5"/>
  <c r="ED63" i="5"/>
  <c r="DZ63" i="5"/>
  <c r="DV63" i="5"/>
  <c r="DR63" i="5"/>
  <c r="DN63" i="5"/>
  <c r="DJ63" i="5"/>
  <c r="DF63" i="5"/>
  <c r="DB63" i="5"/>
  <c r="CX63" i="5"/>
  <c r="CS63" i="5"/>
  <c r="EV63" i="5"/>
  <c r="ER63" i="5"/>
  <c r="EN63" i="5"/>
  <c r="EJ63" i="5"/>
  <c r="EF63" i="5"/>
  <c r="EB63" i="5"/>
  <c r="DX63" i="5"/>
  <c r="DT63" i="5"/>
  <c r="DP63" i="5"/>
  <c r="DL63" i="5"/>
  <c r="DH63" i="5"/>
  <c r="DD63" i="5"/>
  <c r="CZ63" i="5"/>
  <c r="CU63" i="5"/>
  <c r="EU63" i="5"/>
  <c r="EM63" i="5"/>
  <c r="EE63" i="5"/>
  <c r="DW63" i="5"/>
  <c r="DO63" i="5"/>
  <c r="DG63" i="5"/>
  <c r="CY63" i="5"/>
  <c r="EY63" i="5"/>
  <c r="EQ63" i="5"/>
  <c r="EI63" i="5"/>
  <c r="EA63" i="5"/>
  <c r="DS63" i="5"/>
  <c r="DK63" i="5"/>
  <c r="DC63" i="5"/>
  <c r="CT63" i="5"/>
  <c r="EK63" i="5"/>
  <c r="DU63" i="5"/>
  <c r="DE63" i="5"/>
  <c r="EW63" i="5"/>
  <c r="EG63" i="5"/>
  <c r="DQ63" i="5"/>
  <c r="DA63" i="5"/>
  <c r="ES63" i="5"/>
  <c r="EC63" i="5"/>
  <c r="DM63" i="5"/>
  <c r="CW63" i="5"/>
  <c r="DY63" i="5"/>
  <c r="DI63" i="5"/>
  <c r="EO63" i="5"/>
  <c r="CR66" i="5"/>
  <c r="CM66" i="5"/>
  <c r="CQ66" i="5"/>
  <c r="CR61" i="5"/>
  <c r="CM61" i="5"/>
  <c r="CQ61" i="5"/>
  <c r="EV57" i="5"/>
  <c r="ER57" i="5"/>
  <c r="EN57" i="5"/>
  <c r="EJ57" i="5"/>
  <c r="EF57" i="5"/>
  <c r="EB57" i="5"/>
  <c r="DX57" i="5"/>
  <c r="DT57" i="5"/>
  <c r="DP57" i="5"/>
  <c r="DL57" i="5"/>
  <c r="DH57" i="5"/>
  <c r="DD57" i="5"/>
  <c r="CZ57" i="5"/>
  <c r="CU57" i="5"/>
  <c r="EX57" i="5"/>
  <c r="ET57" i="5"/>
  <c r="EP57" i="5"/>
  <c r="EL57" i="5"/>
  <c r="EH57" i="5"/>
  <c r="ED57" i="5"/>
  <c r="DZ57" i="5"/>
  <c r="DV57" i="5"/>
  <c r="DR57" i="5"/>
  <c r="DN57" i="5"/>
  <c r="DJ57" i="5"/>
  <c r="DF57" i="5"/>
  <c r="DB57" i="5"/>
  <c r="CX57" i="5"/>
  <c r="CS57" i="5"/>
  <c r="EY57" i="5"/>
  <c r="EQ57" i="5"/>
  <c r="EI57" i="5"/>
  <c r="EA57" i="5"/>
  <c r="DS57" i="5"/>
  <c r="DK57" i="5"/>
  <c r="DC57" i="5"/>
  <c r="CT57" i="5"/>
  <c r="EW57" i="5"/>
  <c r="EO57" i="5"/>
  <c r="EG57" i="5"/>
  <c r="DY57" i="5"/>
  <c r="DQ57" i="5"/>
  <c r="DI57" i="5"/>
  <c r="DA57" i="5"/>
  <c r="EU57" i="5"/>
  <c r="EM57" i="5"/>
  <c r="EE57" i="5"/>
  <c r="DW57" i="5"/>
  <c r="DO57" i="5"/>
  <c r="DG57" i="5"/>
  <c r="CY57" i="5"/>
  <c r="ES57" i="5"/>
  <c r="DM57" i="5"/>
  <c r="EK57" i="5"/>
  <c r="DE57" i="5"/>
  <c r="EC57" i="5"/>
  <c r="CW57" i="5"/>
  <c r="DU57" i="5"/>
  <c r="CM41" i="5"/>
  <c r="CQ41" i="5"/>
  <c r="CR41" i="5"/>
  <c r="EY54" i="5"/>
  <c r="EU54" i="5"/>
  <c r="EQ54" i="5"/>
  <c r="EM54" i="5"/>
  <c r="EI54" i="5"/>
  <c r="EE54" i="5"/>
  <c r="EA54" i="5"/>
  <c r="DW54" i="5"/>
  <c r="DS54" i="5"/>
  <c r="DO54" i="5"/>
  <c r="DK54" i="5"/>
  <c r="DG54" i="5"/>
  <c r="DC54" i="5"/>
  <c r="CY54" i="5"/>
  <c r="CT54" i="5"/>
  <c r="EV54" i="5"/>
  <c r="EP54" i="5"/>
  <c r="EK54" i="5"/>
  <c r="EF54" i="5"/>
  <c r="DZ54" i="5"/>
  <c r="DU54" i="5"/>
  <c r="DP54" i="5"/>
  <c r="DJ54" i="5"/>
  <c r="DE54" i="5"/>
  <c r="CZ54" i="5"/>
  <c r="CS54" i="5"/>
  <c r="EX54" i="5"/>
  <c r="ES54" i="5"/>
  <c r="EN54" i="5"/>
  <c r="EH54" i="5"/>
  <c r="EC54" i="5"/>
  <c r="DX54" i="5"/>
  <c r="DR54" i="5"/>
  <c r="DM54" i="5"/>
  <c r="DH54" i="5"/>
  <c r="DB54" i="5"/>
  <c r="CW54" i="5"/>
  <c r="ET54" i="5"/>
  <c r="EJ54" i="5"/>
  <c r="DY54" i="5"/>
  <c r="DN54" i="5"/>
  <c r="DD54" i="5"/>
  <c r="ER54" i="5"/>
  <c r="EG54" i="5"/>
  <c r="DV54" i="5"/>
  <c r="DL54" i="5"/>
  <c r="DA54" i="5"/>
  <c r="EO54" i="5"/>
  <c r="ED54" i="5"/>
  <c r="DT54" i="5"/>
  <c r="DI54" i="5"/>
  <c r="CX54" i="5"/>
  <c r="EW54" i="5"/>
  <c r="DF54" i="5"/>
  <c r="EL54" i="5"/>
  <c r="CU54" i="5"/>
  <c r="EB54" i="5"/>
  <c r="CM54" i="5"/>
  <c r="DQ54" i="5"/>
  <c r="EW58" i="5"/>
  <c r="ES58" i="5"/>
  <c r="EO58" i="5"/>
  <c r="EK58" i="5"/>
  <c r="EG58" i="5"/>
  <c r="EX58" i="5"/>
  <c r="ER58" i="5"/>
  <c r="EM58" i="5"/>
  <c r="EH58" i="5"/>
  <c r="EC58" i="5"/>
  <c r="DY58" i="5"/>
  <c r="DU58" i="5"/>
  <c r="DQ58" i="5"/>
  <c r="DM58" i="5"/>
  <c r="DI58" i="5"/>
  <c r="DE58" i="5"/>
  <c r="DA58" i="5"/>
  <c r="CW58" i="5"/>
  <c r="EU58" i="5"/>
  <c r="EP58" i="5"/>
  <c r="EJ58" i="5"/>
  <c r="EE58" i="5"/>
  <c r="EA58" i="5"/>
  <c r="DW58" i="5"/>
  <c r="DS58" i="5"/>
  <c r="DO58" i="5"/>
  <c r="DK58" i="5"/>
  <c r="DG58" i="5"/>
  <c r="DC58" i="5"/>
  <c r="CY58" i="5"/>
  <c r="CT58" i="5"/>
  <c r="EV58" i="5"/>
  <c r="EL58" i="5"/>
  <c r="EB58" i="5"/>
  <c r="DT58" i="5"/>
  <c r="DL58" i="5"/>
  <c r="DD58" i="5"/>
  <c r="CU58" i="5"/>
  <c r="ET58" i="5"/>
  <c r="EI58" i="5"/>
  <c r="DZ58" i="5"/>
  <c r="DR58" i="5"/>
  <c r="DJ58" i="5"/>
  <c r="DB58" i="5"/>
  <c r="CS58" i="5"/>
  <c r="EQ58" i="5"/>
  <c r="EF58" i="5"/>
  <c r="DX58" i="5"/>
  <c r="DP58" i="5"/>
  <c r="DH58" i="5"/>
  <c r="CZ58" i="5"/>
  <c r="ED58" i="5"/>
  <c r="CX58" i="5"/>
  <c r="DV58" i="5"/>
  <c r="EY58" i="5"/>
  <c r="DN58" i="5"/>
  <c r="EN58" i="5"/>
  <c r="DF58" i="5"/>
  <c r="EX46" i="5"/>
  <c r="ET46" i="5"/>
  <c r="EP46" i="5"/>
  <c r="EL46" i="5"/>
  <c r="EH46" i="5"/>
  <c r="ED46" i="5"/>
  <c r="DZ46" i="5"/>
  <c r="DV46" i="5"/>
  <c r="DR46" i="5"/>
  <c r="DN46" i="5"/>
  <c r="DJ46" i="5"/>
  <c r="DF46" i="5"/>
  <c r="DB46" i="5"/>
  <c r="CX46" i="5"/>
  <c r="CS46" i="5"/>
  <c r="EV46" i="5"/>
  <c r="ER46" i="5"/>
  <c r="EN46" i="5"/>
  <c r="EJ46" i="5"/>
  <c r="EF46" i="5"/>
  <c r="EB46" i="5"/>
  <c r="DX46" i="5"/>
  <c r="DT46" i="5"/>
  <c r="DP46" i="5"/>
  <c r="DL46" i="5"/>
  <c r="DH46" i="5"/>
  <c r="DD46" i="5"/>
  <c r="CZ46" i="5"/>
  <c r="CU46" i="5"/>
  <c r="EY46" i="5"/>
  <c r="EQ46" i="5"/>
  <c r="EI46" i="5"/>
  <c r="EA46" i="5"/>
  <c r="DS46" i="5"/>
  <c r="DK46" i="5"/>
  <c r="DC46" i="5"/>
  <c r="CT46" i="5"/>
  <c r="ES46" i="5"/>
  <c r="EG46" i="5"/>
  <c r="DW46" i="5"/>
  <c r="DM46" i="5"/>
  <c r="DA46" i="5"/>
  <c r="EO46" i="5"/>
  <c r="EC46" i="5"/>
  <c r="DO46" i="5"/>
  <c r="CY46" i="5"/>
  <c r="EM46" i="5"/>
  <c r="DY46" i="5"/>
  <c r="DI46" i="5"/>
  <c r="CW46" i="5"/>
  <c r="EE46" i="5"/>
  <c r="DE46" i="5"/>
  <c r="EW46" i="5"/>
  <c r="DU46" i="5"/>
  <c r="EU46" i="5"/>
  <c r="DQ46" i="5"/>
  <c r="EK46" i="5"/>
  <c r="DG46" i="5"/>
  <c r="CQ43" i="5"/>
  <c r="CM43" i="5"/>
  <c r="CR43" i="5"/>
  <c r="CM29" i="5"/>
  <c r="CQ29" i="5"/>
  <c r="CR29" i="5"/>
  <c r="CR52" i="5"/>
  <c r="CQ52" i="5"/>
  <c r="CM52" i="5"/>
  <c r="EY35" i="5"/>
  <c r="EU35" i="5"/>
  <c r="EQ35" i="5"/>
  <c r="EM35" i="5"/>
  <c r="EI35" i="5"/>
  <c r="EE35" i="5"/>
  <c r="EA35" i="5"/>
  <c r="DW35" i="5"/>
  <c r="DS35" i="5"/>
  <c r="DO35" i="5"/>
  <c r="DK35" i="5"/>
  <c r="DG35" i="5"/>
  <c r="DC35" i="5"/>
  <c r="CY35" i="5"/>
  <c r="CT35" i="5"/>
  <c r="EX35" i="5"/>
  <c r="ES35" i="5"/>
  <c r="EN35" i="5"/>
  <c r="EH35" i="5"/>
  <c r="EC35" i="5"/>
  <c r="DX35" i="5"/>
  <c r="DR35" i="5"/>
  <c r="DM35" i="5"/>
  <c r="DH35" i="5"/>
  <c r="DB35" i="5"/>
  <c r="CW35" i="5"/>
  <c r="ET35" i="5"/>
  <c r="EL35" i="5"/>
  <c r="EF35" i="5"/>
  <c r="DY35" i="5"/>
  <c r="DQ35" i="5"/>
  <c r="DJ35" i="5"/>
  <c r="DD35" i="5"/>
  <c r="CU35" i="5"/>
  <c r="ER35" i="5"/>
  <c r="EK35" i="5"/>
  <c r="ED35" i="5"/>
  <c r="DV35" i="5"/>
  <c r="DP35" i="5"/>
  <c r="DI35" i="5"/>
  <c r="DA35" i="5"/>
  <c r="CS35" i="5"/>
  <c r="EW35" i="5"/>
  <c r="EP35" i="5"/>
  <c r="EJ35" i="5"/>
  <c r="EB35" i="5"/>
  <c r="DU35" i="5"/>
  <c r="DN35" i="5"/>
  <c r="DF35" i="5"/>
  <c r="CZ35" i="5"/>
  <c r="EV35" i="5"/>
  <c r="DT35" i="5"/>
  <c r="EO35" i="5"/>
  <c r="DL35" i="5"/>
  <c r="EG35" i="5"/>
  <c r="DE35" i="5"/>
  <c r="DZ35" i="5"/>
  <c r="CX35" i="5"/>
  <c r="EX34" i="5"/>
  <c r="ET34" i="5"/>
  <c r="EP34" i="5"/>
  <c r="EL34" i="5"/>
  <c r="EH34" i="5"/>
  <c r="ED34" i="5"/>
  <c r="DZ34" i="5"/>
  <c r="DV34" i="5"/>
  <c r="DR34" i="5"/>
  <c r="DN34" i="5"/>
  <c r="DJ34" i="5"/>
  <c r="DF34" i="5"/>
  <c r="DB34" i="5"/>
  <c r="CX34" i="5"/>
  <c r="CS34" i="5"/>
  <c r="EU34" i="5"/>
  <c r="EO34" i="5"/>
  <c r="EJ34" i="5"/>
  <c r="EE34" i="5"/>
  <c r="DY34" i="5"/>
  <c r="DT34" i="5"/>
  <c r="DO34" i="5"/>
  <c r="DI34" i="5"/>
  <c r="DD34" i="5"/>
  <c r="CY34" i="5"/>
  <c r="EY34" i="5"/>
  <c r="ER34" i="5"/>
  <c r="EK34" i="5"/>
  <c r="EC34" i="5"/>
  <c r="DW34" i="5"/>
  <c r="DP34" i="5"/>
  <c r="DH34" i="5"/>
  <c r="DA34" i="5"/>
  <c r="CT34" i="5"/>
  <c r="EW34" i="5"/>
  <c r="EQ34" i="5"/>
  <c r="EI34" i="5"/>
  <c r="EB34" i="5"/>
  <c r="DU34" i="5"/>
  <c r="DM34" i="5"/>
  <c r="DG34" i="5"/>
  <c r="CZ34" i="5"/>
  <c r="ES34" i="5"/>
  <c r="EF34" i="5"/>
  <c r="DQ34" i="5"/>
  <c r="DC34" i="5"/>
  <c r="EN34" i="5"/>
  <c r="EA34" i="5"/>
  <c r="DL34" i="5"/>
  <c r="CW34" i="5"/>
  <c r="EM34" i="5"/>
  <c r="DX34" i="5"/>
  <c r="DK34" i="5"/>
  <c r="CU34" i="5"/>
  <c r="EV34" i="5"/>
  <c r="EG34" i="5"/>
  <c r="DS34" i="5"/>
  <c r="DE34" i="5"/>
  <c r="EV31" i="5"/>
  <c r="ER31" i="5"/>
  <c r="EN31" i="5"/>
  <c r="EJ31" i="5"/>
  <c r="EF31" i="5"/>
  <c r="EB31" i="5"/>
  <c r="DX31" i="5"/>
  <c r="DT31" i="5"/>
  <c r="DP31" i="5"/>
  <c r="DL31" i="5"/>
  <c r="DH31" i="5"/>
  <c r="DD31" i="5"/>
  <c r="CZ31" i="5"/>
  <c r="CU31" i="5"/>
  <c r="EX31" i="5"/>
  <c r="ES31" i="5"/>
  <c r="EM31" i="5"/>
  <c r="EH31" i="5"/>
  <c r="EC31" i="5"/>
  <c r="DW31" i="5"/>
  <c r="DR31" i="5"/>
  <c r="DM31" i="5"/>
  <c r="DG31" i="5"/>
  <c r="DB31" i="5"/>
  <c r="CW31" i="5"/>
  <c r="EY31" i="5"/>
  <c r="EQ31" i="5"/>
  <c r="EK31" i="5"/>
  <c r="ED31" i="5"/>
  <c r="DV31" i="5"/>
  <c r="DO31" i="5"/>
  <c r="DI31" i="5"/>
  <c r="DA31" i="5"/>
  <c r="CS31" i="5"/>
  <c r="EW31" i="5"/>
  <c r="EP31" i="5"/>
  <c r="EI31" i="5"/>
  <c r="EA31" i="5"/>
  <c r="DU31" i="5"/>
  <c r="DN31" i="5"/>
  <c r="DF31" i="5"/>
  <c r="CY31" i="5"/>
  <c r="EL31" i="5"/>
  <c r="DY31" i="5"/>
  <c r="DJ31" i="5"/>
  <c r="CT31" i="5"/>
  <c r="EU31" i="5"/>
  <c r="EG31" i="5"/>
  <c r="DS31" i="5"/>
  <c r="DE31" i="5"/>
  <c r="ET31" i="5"/>
  <c r="EE31" i="5"/>
  <c r="DQ31" i="5"/>
  <c r="DC31" i="5"/>
  <c r="EO31" i="5"/>
  <c r="DZ31" i="5"/>
  <c r="DK31" i="5"/>
  <c r="CX31" i="5"/>
  <c r="EW32" i="5"/>
  <c r="ES32" i="5"/>
  <c r="EO32" i="5"/>
  <c r="EK32" i="5"/>
  <c r="EG32" i="5"/>
  <c r="EC32" i="5"/>
  <c r="DY32" i="5"/>
  <c r="DU32" i="5"/>
  <c r="DQ32" i="5"/>
  <c r="DM32" i="5"/>
  <c r="DI32" i="5"/>
  <c r="DE32" i="5"/>
  <c r="DA32" i="5"/>
  <c r="CW32" i="5"/>
  <c r="EV32" i="5"/>
  <c r="EQ32" i="5"/>
  <c r="EL32" i="5"/>
  <c r="EF32" i="5"/>
  <c r="EA32" i="5"/>
  <c r="DV32" i="5"/>
  <c r="DP32" i="5"/>
  <c r="DK32" i="5"/>
  <c r="DF32" i="5"/>
  <c r="CZ32" i="5"/>
  <c r="CT32" i="5"/>
  <c r="EX32" i="5"/>
  <c r="EP32" i="5"/>
  <c r="EI32" i="5"/>
  <c r="EB32" i="5"/>
  <c r="DT32" i="5"/>
  <c r="DN32" i="5"/>
  <c r="DG32" i="5"/>
  <c r="CY32" i="5"/>
  <c r="EU32" i="5"/>
  <c r="EN32" i="5"/>
  <c r="EH32" i="5"/>
  <c r="DZ32" i="5"/>
  <c r="DS32" i="5"/>
  <c r="DL32" i="5"/>
  <c r="DD32" i="5"/>
  <c r="CX32" i="5"/>
  <c r="ET32" i="5"/>
  <c r="EE32" i="5"/>
  <c r="DR32" i="5"/>
  <c r="DC32" i="5"/>
  <c r="ER32" i="5"/>
  <c r="ED32" i="5"/>
  <c r="DO32" i="5"/>
  <c r="DB32" i="5"/>
  <c r="EM32" i="5"/>
  <c r="DX32" i="5"/>
  <c r="DJ32" i="5"/>
  <c r="CU32" i="5"/>
  <c r="EY32" i="5"/>
  <c r="EJ32" i="5"/>
  <c r="DW32" i="5"/>
  <c r="DH32" i="5"/>
  <c r="CS32" i="5"/>
  <c r="CQ27" i="5"/>
  <c r="CM27" i="5"/>
  <c r="CR27" i="5"/>
  <c r="CR18" i="5"/>
  <c r="CM18" i="5"/>
  <c r="CQ18" i="5"/>
  <c r="CR28" i="5"/>
  <c r="CM28" i="5"/>
  <c r="CQ28" i="5"/>
  <c r="EX10" i="5"/>
  <c r="ET10" i="5"/>
  <c r="EP10" i="5"/>
  <c r="EL10" i="5"/>
  <c r="EH10" i="5"/>
  <c r="ED10" i="5"/>
  <c r="DZ10" i="5"/>
  <c r="DV10" i="5"/>
  <c r="DR10" i="5"/>
  <c r="DN10" i="5"/>
  <c r="DJ10" i="5"/>
  <c r="DF10" i="5"/>
  <c r="DB10" i="5"/>
  <c r="CX10" i="5"/>
  <c r="CS10" i="5"/>
  <c r="EW10" i="5"/>
  <c r="ES10" i="5"/>
  <c r="EO10" i="5"/>
  <c r="EK10" i="5"/>
  <c r="EG10" i="5"/>
  <c r="EC10" i="5"/>
  <c r="DY10" i="5"/>
  <c r="DU10" i="5"/>
  <c r="DQ10" i="5"/>
  <c r="DM10" i="5"/>
  <c r="DI10" i="5"/>
  <c r="DE10" i="5"/>
  <c r="DA10" i="5"/>
  <c r="CW10" i="5"/>
  <c r="EV10" i="5"/>
  <c r="ER10" i="5"/>
  <c r="EN10" i="5"/>
  <c r="EJ10" i="5"/>
  <c r="EF10" i="5"/>
  <c r="EB10" i="5"/>
  <c r="DX10" i="5"/>
  <c r="DT10" i="5"/>
  <c r="DP10" i="5"/>
  <c r="DL10" i="5"/>
  <c r="DH10" i="5"/>
  <c r="DD10" i="5"/>
  <c r="CZ10" i="5"/>
  <c r="CU10" i="5"/>
  <c r="EQ10" i="5"/>
  <c r="EA10" i="5"/>
  <c r="DK10" i="5"/>
  <c r="CT10" i="5"/>
  <c r="EM10" i="5"/>
  <c r="DW10" i="5"/>
  <c r="DG10" i="5"/>
  <c r="EY10" i="5"/>
  <c r="EI10" i="5"/>
  <c r="DS10" i="5"/>
  <c r="DC10" i="5"/>
  <c r="EU10" i="5"/>
  <c r="EE10" i="5"/>
  <c r="DO10" i="5"/>
  <c r="CY10" i="5"/>
  <c r="CQ36" i="5"/>
  <c r="CM36" i="5"/>
  <c r="CR36" i="5"/>
  <c r="CR19" i="5"/>
  <c r="CM19" i="5"/>
  <c r="CQ19" i="5"/>
  <c r="CQ12" i="5"/>
  <c r="CM12" i="5"/>
  <c r="CR12" i="5"/>
  <c r="EY15" i="5"/>
  <c r="EU15" i="5"/>
  <c r="EQ15" i="5"/>
  <c r="EM15" i="5"/>
  <c r="EI15" i="5"/>
  <c r="EE15" i="5"/>
  <c r="EA15" i="5"/>
  <c r="DW15" i="5"/>
  <c r="DS15" i="5"/>
  <c r="DO15" i="5"/>
  <c r="DK15" i="5"/>
  <c r="DG15" i="5"/>
  <c r="DC15" i="5"/>
  <c r="CY15" i="5"/>
  <c r="CT15" i="5"/>
  <c r="EX15" i="5"/>
  <c r="ET15" i="5"/>
  <c r="EP15" i="5"/>
  <c r="EL15" i="5"/>
  <c r="EH15" i="5"/>
  <c r="ED15" i="5"/>
  <c r="DZ15" i="5"/>
  <c r="DV15" i="5"/>
  <c r="DR15" i="5"/>
  <c r="DN15" i="5"/>
  <c r="DJ15" i="5"/>
  <c r="DF15" i="5"/>
  <c r="DB15" i="5"/>
  <c r="CX15" i="5"/>
  <c r="CS15" i="5"/>
  <c r="EW15" i="5"/>
  <c r="ES15" i="5"/>
  <c r="EO15" i="5"/>
  <c r="EK15" i="5"/>
  <c r="EG15" i="5"/>
  <c r="EC15" i="5"/>
  <c r="DY15" i="5"/>
  <c r="DU15" i="5"/>
  <c r="DQ15" i="5"/>
  <c r="DM15" i="5"/>
  <c r="DI15" i="5"/>
  <c r="DE15" i="5"/>
  <c r="DA15" i="5"/>
  <c r="CW15" i="5"/>
  <c r="EN15" i="5"/>
  <c r="DX15" i="5"/>
  <c r="DH15" i="5"/>
  <c r="EJ15" i="5"/>
  <c r="DT15" i="5"/>
  <c r="DD15" i="5"/>
  <c r="ER15" i="5"/>
  <c r="EB15" i="5"/>
  <c r="DL15" i="5"/>
  <c r="CU15" i="5"/>
  <c r="EV15" i="5"/>
  <c r="EF15" i="5"/>
  <c r="DP15" i="5"/>
  <c r="CZ15" i="5"/>
  <c r="CR15" i="5"/>
  <c r="CM15" i="5"/>
  <c r="CQ15" i="5"/>
  <c r="EV8" i="5"/>
  <c r="ER8" i="5"/>
  <c r="EN8" i="5"/>
  <c r="EJ8" i="5"/>
  <c r="EF8" i="5"/>
  <c r="EB8" i="5"/>
  <c r="DX8" i="5"/>
  <c r="DT8" i="5"/>
  <c r="DP8" i="5"/>
  <c r="DL8" i="5"/>
  <c r="DH8" i="5"/>
  <c r="DD8" i="5"/>
  <c r="CZ8" i="5"/>
  <c r="CU8" i="5"/>
  <c r="EY8" i="5"/>
  <c r="EU8" i="5"/>
  <c r="EQ8" i="5"/>
  <c r="EM8" i="5"/>
  <c r="EI8" i="5"/>
  <c r="EE8" i="5"/>
  <c r="EA8" i="5"/>
  <c r="DW8" i="5"/>
  <c r="DS8" i="5"/>
  <c r="DO8" i="5"/>
  <c r="DK8" i="5"/>
  <c r="DG8" i="5"/>
  <c r="DC8" i="5"/>
  <c r="CY8" i="5"/>
  <c r="CT8" i="5"/>
  <c r="EX8" i="5"/>
  <c r="ET8" i="5"/>
  <c r="EP8" i="5"/>
  <c r="EL8" i="5"/>
  <c r="EH8" i="5"/>
  <c r="ED8" i="5"/>
  <c r="DZ8" i="5"/>
  <c r="DV8" i="5"/>
  <c r="DR8" i="5"/>
  <c r="DN8" i="5"/>
  <c r="DJ8" i="5"/>
  <c r="DF8" i="5"/>
  <c r="DB8" i="5"/>
  <c r="CX8" i="5"/>
  <c r="CS8" i="5"/>
  <c r="EO8" i="5"/>
  <c r="DY8" i="5"/>
  <c r="DI8" i="5"/>
  <c r="ES8" i="5"/>
  <c r="EC8" i="5"/>
  <c r="DM8" i="5"/>
  <c r="CW8" i="5"/>
  <c r="EK8" i="5"/>
  <c r="DU8" i="5"/>
  <c r="DE8" i="5"/>
  <c r="EW8" i="5"/>
  <c r="EG8" i="5"/>
  <c r="DQ8" i="5"/>
  <c r="DA8" i="5"/>
  <c r="EW52" i="5"/>
  <c r="ES52" i="5"/>
  <c r="EO52" i="5"/>
  <c r="EK52" i="5"/>
  <c r="EG52" i="5"/>
  <c r="EC52" i="5"/>
  <c r="DY52" i="5"/>
  <c r="DU52" i="5"/>
  <c r="DQ52" i="5"/>
  <c r="DM52" i="5"/>
  <c r="DI52" i="5"/>
  <c r="DE52" i="5"/>
  <c r="DA52" i="5"/>
  <c r="CW52" i="5"/>
  <c r="EU52" i="5"/>
  <c r="EP52" i="5"/>
  <c r="EJ52" i="5"/>
  <c r="EE52" i="5"/>
  <c r="DZ52" i="5"/>
  <c r="DT52" i="5"/>
  <c r="DO52" i="5"/>
  <c r="DJ52" i="5"/>
  <c r="DD52" i="5"/>
  <c r="CY52" i="5"/>
  <c r="CS52" i="5"/>
  <c r="EX52" i="5"/>
  <c r="ER52" i="5"/>
  <c r="EM52" i="5"/>
  <c r="EH52" i="5"/>
  <c r="EB52" i="5"/>
  <c r="DW52" i="5"/>
  <c r="DR52" i="5"/>
  <c r="DL52" i="5"/>
  <c r="DG52" i="5"/>
  <c r="DB52" i="5"/>
  <c r="CU52" i="5"/>
  <c r="ET52" i="5"/>
  <c r="EI52" i="5"/>
  <c r="DX52" i="5"/>
  <c r="DN52" i="5"/>
  <c r="DC52" i="5"/>
  <c r="EY52" i="5"/>
  <c r="EN52" i="5"/>
  <c r="ED52" i="5"/>
  <c r="DS52" i="5"/>
  <c r="DH52" i="5"/>
  <c r="CX52" i="5"/>
  <c r="EQ52" i="5"/>
  <c r="DV52" i="5"/>
  <c r="CZ52" i="5"/>
  <c r="EL52" i="5"/>
  <c r="DP52" i="5"/>
  <c r="CT52" i="5"/>
  <c r="EF52" i="5"/>
  <c r="DK52" i="5"/>
  <c r="EV52" i="5"/>
  <c r="EA52" i="5"/>
  <c r="DF52" i="5"/>
  <c r="CM25" i="5"/>
  <c r="CR25" i="5"/>
  <c r="CQ25" i="5"/>
  <c r="CR34" i="5"/>
  <c r="CQ34" i="5"/>
  <c r="CM34" i="5"/>
  <c r="CR32" i="5"/>
  <c r="CM32" i="5"/>
  <c r="CQ32" i="5"/>
  <c r="CR14" i="5"/>
  <c r="CM14" i="5"/>
  <c r="CQ14" i="5"/>
  <c r="EX33" i="5"/>
  <c r="ET33" i="5"/>
  <c r="EP33" i="5"/>
  <c r="EL33" i="5"/>
  <c r="EH33" i="5"/>
  <c r="ED33" i="5"/>
  <c r="DZ33" i="5"/>
  <c r="DV33" i="5"/>
  <c r="DR33" i="5"/>
  <c r="DN33" i="5"/>
  <c r="DJ33" i="5"/>
  <c r="DF33" i="5"/>
  <c r="DB33" i="5"/>
  <c r="CX33" i="5"/>
  <c r="CS33" i="5"/>
  <c r="EY33" i="5"/>
  <c r="ES33" i="5"/>
  <c r="EN33" i="5"/>
  <c r="EI33" i="5"/>
  <c r="EC33" i="5"/>
  <c r="DX33" i="5"/>
  <c r="DS33" i="5"/>
  <c r="DM33" i="5"/>
  <c r="DH33" i="5"/>
  <c r="DC33" i="5"/>
  <c r="CW33" i="5"/>
  <c r="EU33" i="5"/>
  <c r="EM33" i="5"/>
  <c r="EF33" i="5"/>
  <c r="DY33" i="5"/>
  <c r="DQ33" i="5"/>
  <c r="DK33" i="5"/>
  <c r="DD33" i="5"/>
  <c r="CU33" i="5"/>
  <c r="ER33" i="5"/>
  <c r="EK33" i="5"/>
  <c r="EE33" i="5"/>
  <c r="DW33" i="5"/>
  <c r="DP33" i="5"/>
  <c r="DI33" i="5"/>
  <c r="DA33" i="5"/>
  <c r="CT33" i="5"/>
  <c r="EO33" i="5"/>
  <c r="EA33" i="5"/>
  <c r="DL33" i="5"/>
  <c r="CY33" i="5"/>
  <c r="EW33" i="5"/>
  <c r="EJ33" i="5"/>
  <c r="DU33" i="5"/>
  <c r="DG33" i="5"/>
  <c r="EV33" i="5"/>
  <c r="EG33" i="5"/>
  <c r="DT33" i="5"/>
  <c r="DE33" i="5"/>
  <c r="EQ33" i="5"/>
  <c r="EB33" i="5"/>
  <c r="DO33" i="5"/>
  <c r="CZ33" i="5"/>
  <c r="EX22" i="5"/>
  <c r="ET22" i="5"/>
  <c r="EP22" i="5"/>
  <c r="EL22" i="5"/>
  <c r="EH22" i="5"/>
  <c r="ED22" i="5"/>
  <c r="DZ22" i="5"/>
  <c r="DV22" i="5"/>
  <c r="DR22" i="5"/>
  <c r="DN22" i="5"/>
  <c r="DJ22" i="5"/>
  <c r="DF22" i="5"/>
  <c r="DB22" i="5"/>
  <c r="CX22" i="5"/>
  <c r="CS22" i="5"/>
  <c r="EW22" i="5"/>
  <c r="ES22" i="5"/>
  <c r="EO22" i="5"/>
  <c r="EK22" i="5"/>
  <c r="EG22" i="5"/>
  <c r="EC22" i="5"/>
  <c r="DY22" i="5"/>
  <c r="DU22" i="5"/>
  <c r="DQ22" i="5"/>
  <c r="DM22" i="5"/>
  <c r="DI22" i="5"/>
  <c r="DE22" i="5"/>
  <c r="DA22" i="5"/>
  <c r="CW22" i="5"/>
  <c r="EV22" i="5"/>
  <c r="ER22" i="5"/>
  <c r="EN22" i="5"/>
  <c r="EJ22" i="5"/>
  <c r="EF22" i="5"/>
  <c r="EB22" i="5"/>
  <c r="DX22" i="5"/>
  <c r="DT22" i="5"/>
  <c r="DP22" i="5"/>
  <c r="DL22" i="5"/>
  <c r="DH22" i="5"/>
  <c r="DD22" i="5"/>
  <c r="CZ22" i="5"/>
  <c r="CU22" i="5"/>
  <c r="EY22" i="5"/>
  <c r="EI22" i="5"/>
  <c r="DS22" i="5"/>
  <c r="DC22" i="5"/>
  <c r="EU22" i="5"/>
  <c r="EE22" i="5"/>
  <c r="DO22" i="5"/>
  <c r="CY22" i="5"/>
  <c r="EQ22" i="5"/>
  <c r="EA22" i="5"/>
  <c r="DK22" i="5"/>
  <c r="CT22" i="5"/>
  <c r="EM22" i="5"/>
  <c r="DW22" i="5"/>
  <c r="DG22" i="5"/>
  <c r="EX37" i="5"/>
  <c r="ET37" i="5"/>
  <c r="EP37" i="5"/>
  <c r="EL37" i="5"/>
  <c r="EH37" i="5"/>
  <c r="ED37" i="5"/>
  <c r="DZ37" i="5"/>
  <c r="DV37" i="5"/>
  <c r="DR37" i="5"/>
  <c r="DN37" i="5"/>
  <c r="DJ37" i="5"/>
  <c r="DF37" i="5"/>
  <c r="DB37" i="5"/>
  <c r="CX37" i="5"/>
  <c r="CS37" i="5"/>
  <c r="EV37" i="5"/>
  <c r="EQ37" i="5"/>
  <c r="EK37" i="5"/>
  <c r="EU37" i="5"/>
  <c r="EN37" i="5"/>
  <c r="EG37" i="5"/>
  <c r="EB37" i="5"/>
  <c r="DW37" i="5"/>
  <c r="DQ37" i="5"/>
  <c r="DL37" i="5"/>
  <c r="DG37" i="5"/>
  <c r="DA37" i="5"/>
  <c r="CU37" i="5"/>
  <c r="ES37" i="5"/>
  <c r="EJ37" i="5"/>
  <c r="EC37" i="5"/>
  <c r="DU37" i="5"/>
  <c r="DO37" i="5"/>
  <c r="DH37" i="5"/>
  <c r="CZ37" i="5"/>
  <c r="ER37" i="5"/>
  <c r="EI37" i="5"/>
  <c r="EA37" i="5"/>
  <c r="DT37" i="5"/>
  <c r="DM37" i="5"/>
  <c r="DE37" i="5"/>
  <c r="CY37" i="5"/>
  <c r="EW37" i="5"/>
  <c r="EE37" i="5"/>
  <c r="DP37" i="5"/>
  <c r="DC37" i="5"/>
  <c r="EO37" i="5"/>
  <c r="DY37" i="5"/>
  <c r="DK37" i="5"/>
  <c r="CW37" i="5"/>
  <c r="EM37" i="5"/>
  <c r="DX37" i="5"/>
  <c r="DI37" i="5"/>
  <c r="CT37" i="5"/>
  <c r="DD37" i="5"/>
  <c r="EY37" i="5"/>
  <c r="EF37" i="5"/>
  <c r="DS37" i="5"/>
  <c r="CQ20" i="5"/>
  <c r="CM20" i="5"/>
  <c r="CR20" i="5"/>
  <c r="CR26" i="5"/>
  <c r="CQ26" i="5"/>
  <c r="CM26" i="5"/>
  <c r="EX23" i="5"/>
  <c r="ET23" i="5"/>
  <c r="EP23" i="5"/>
  <c r="EL23" i="5"/>
  <c r="EH23" i="5"/>
  <c r="ED23" i="5"/>
  <c r="EV23" i="5"/>
  <c r="EQ23" i="5"/>
  <c r="EK23" i="5"/>
  <c r="EF23" i="5"/>
  <c r="EA23" i="5"/>
  <c r="DW23" i="5"/>
  <c r="DS23" i="5"/>
  <c r="DO23" i="5"/>
  <c r="DK23" i="5"/>
  <c r="DG23" i="5"/>
  <c r="DC23" i="5"/>
  <c r="CY23" i="5"/>
  <c r="CT23" i="5"/>
  <c r="EU23" i="5"/>
  <c r="EO23" i="5"/>
  <c r="EJ23" i="5"/>
  <c r="EE23" i="5"/>
  <c r="DZ23" i="5"/>
  <c r="DV23" i="5"/>
  <c r="DR23" i="5"/>
  <c r="DN23" i="5"/>
  <c r="DJ23" i="5"/>
  <c r="DF23" i="5"/>
  <c r="DB23" i="5"/>
  <c r="CX23" i="5"/>
  <c r="CS23" i="5"/>
  <c r="EY23" i="5"/>
  <c r="ES23" i="5"/>
  <c r="EN23" i="5"/>
  <c r="EI23" i="5"/>
  <c r="EC23" i="5"/>
  <c r="DY23" i="5"/>
  <c r="DU23" i="5"/>
  <c r="DQ23" i="5"/>
  <c r="DM23" i="5"/>
  <c r="DI23" i="5"/>
  <c r="DE23" i="5"/>
  <c r="DA23" i="5"/>
  <c r="CW23" i="5"/>
  <c r="ER23" i="5"/>
  <c r="DX23" i="5"/>
  <c r="DH23" i="5"/>
  <c r="EM23" i="5"/>
  <c r="DT23" i="5"/>
  <c r="DD23" i="5"/>
  <c r="EG23" i="5"/>
  <c r="DP23" i="5"/>
  <c r="CZ23" i="5"/>
  <c r="EW23" i="5"/>
  <c r="EB23" i="5"/>
  <c r="DL23" i="5"/>
  <c r="CU23" i="5"/>
  <c r="CQ16" i="5"/>
  <c r="CM16" i="5"/>
  <c r="CR16" i="5"/>
  <c r="CR13" i="5"/>
  <c r="CM13" i="5"/>
  <c r="CQ13" i="5"/>
  <c r="CT7" i="5"/>
  <c r="CS7" i="5"/>
  <c r="CU7" i="5"/>
  <c r="CQ4" i="5"/>
  <c r="CR4" i="5"/>
  <c r="CM4" i="5"/>
  <c r="EX6" i="5"/>
  <c r="ET6" i="5"/>
  <c r="EP6" i="5"/>
  <c r="EL6" i="5"/>
  <c r="EH6" i="5"/>
  <c r="ED6" i="5"/>
  <c r="DZ6" i="5"/>
  <c r="DV6" i="5"/>
  <c r="DR6" i="5"/>
  <c r="DN6" i="5"/>
  <c r="DJ6" i="5"/>
  <c r="DF6" i="5"/>
  <c r="DB6" i="5"/>
  <c r="CX6" i="5"/>
  <c r="CS6" i="5"/>
  <c r="EW6" i="5"/>
  <c r="EV6" i="5"/>
  <c r="ER6" i="5"/>
  <c r="EN6" i="5"/>
  <c r="EJ6" i="5"/>
  <c r="EF6" i="5"/>
  <c r="EB6" i="5"/>
  <c r="DX6" i="5"/>
  <c r="DT6" i="5"/>
  <c r="DP6" i="5"/>
  <c r="DL6" i="5"/>
  <c r="DH6" i="5"/>
  <c r="DD6" i="5"/>
  <c r="CZ6" i="5"/>
  <c r="CU6" i="5"/>
  <c r="EO6" i="5"/>
  <c r="DY6" i="5"/>
  <c r="DI6" i="5"/>
  <c r="EU6" i="5"/>
  <c r="EM6" i="5"/>
  <c r="EE6" i="5"/>
  <c r="DW6" i="5"/>
  <c r="DO6" i="5"/>
  <c r="DG6" i="5"/>
  <c r="CY6" i="5"/>
  <c r="EY6" i="5"/>
  <c r="EG6" i="5"/>
  <c r="DQ6" i="5"/>
  <c r="DA6" i="5"/>
  <c r="ES6" i="5"/>
  <c r="EK6" i="5"/>
  <c r="EC6" i="5"/>
  <c r="DU6" i="5"/>
  <c r="DM6" i="5"/>
  <c r="DE6" i="5"/>
  <c r="CW6" i="5"/>
  <c r="EQ6" i="5"/>
  <c r="EI6" i="5"/>
  <c r="EA6" i="5"/>
  <c r="DS6" i="5"/>
  <c r="DK6" i="5"/>
  <c r="DC6" i="5"/>
  <c r="CT6" i="5"/>
  <c r="CR7" i="5"/>
  <c r="CM7" i="5"/>
  <c r="CQ7" i="5"/>
  <c r="CQ48" i="5"/>
  <c r="CR48" i="5"/>
  <c r="CM48" i="5"/>
  <c r="CQ46" i="5"/>
  <c r="CM46" i="5"/>
  <c r="CR46" i="5"/>
  <c r="EW44" i="5"/>
  <c r="ES44" i="5"/>
  <c r="EO44" i="5"/>
  <c r="EK44" i="5"/>
  <c r="EG44" i="5"/>
  <c r="EC44" i="5"/>
  <c r="DY44" i="5"/>
  <c r="DU44" i="5"/>
  <c r="DQ44" i="5"/>
  <c r="DM44" i="5"/>
  <c r="DI44" i="5"/>
  <c r="DE44" i="5"/>
  <c r="DA44" i="5"/>
  <c r="CW44" i="5"/>
  <c r="EV44" i="5"/>
  <c r="EQ44" i="5"/>
  <c r="EL44" i="5"/>
  <c r="EF44" i="5"/>
  <c r="EA44" i="5"/>
  <c r="DV44" i="5"/>
  <c r="DP44" i="5"/>
  <c r="DK44" i="5"/>
  <c r="DF44" i="5"/>
  <c r="CZ44" i="5"/>
  <c r="CT44" i="5"/>
  <c r="EX44" i="5"/>
  <c r="EP44" i="5"/>
  <c r="EI44" i="5"/>
  <c r="EB44" i="5"/>
  <c r="DT44" i="5"/>
  <c r="DN44" i="5"/>
  <c r="DG44" i="5"/>
  <c r="CY44" i="5"/>
  <c r="ET44" i="5"/>
  <c r="EJ44" i="5"/>
  <c r="DZ44" i="5"/>
  <c r="DR44" i="5"/>
  <c r="DH44" i="5"/>
  <c r="CX44" i="5"/>
  <c r="ER44" i="5"/>
  <c r="EH44" i="5"/>
  <c r="DX44" i="5"/>
  <c r="DO44" i="5"/>
  <c r="DD44" i="5"/>
  <c r="CU44" i="5"/>
  <c r="EN44" i="5"/>
  <c r="DW44" i="5"/>
  <c r="DC44" i="5"/>
  <c r="EM44" i="5"/>
  <c r="DS44" i="5"/>
  <c r="DB44" i="5"/>
  <c r="EY44" i="5"/>
  <c r="EE44" i="5"/>
  <c r="DL44" i="5"/>
  <c r="CS44" i="5"/>
  <c r="EU44" i="5"/>
  <c r="ED44" i="5"/>
  <c r="DJ44" i="5"/>
  <c r="EV39" i="5"/>
  <c r="ER39" i="5"/>
  <c r="EN39" i="5"/>
  <c r="EJ39" i="5"/>
  <c r="EF39" i="5"/>
  <c r="EB39" i="5"/>
  <c r="DX39" i="5"/>
  <c r="DT39" i="5"/>
  <c r="DP39" i="5"/>
  <c r="DL39" i="5"/>
  <c r="DH39" i="5"/>
  <c r="DD39" i="5"/>
  <c r="CZ39" i="5"/>
  <c r="CU39" i="5"/>
  <c r="EW39" i="5"/>
  <c r="EQ39" i="5"/>
  <c r="EL39" i="5"/>
  <c r="EG39" i="5"/>
  <c r="EA39" i="5"/>
  <c r="DV39" i="5"/>
  <c r="DQ39" i="5"/>
  <c r="DK39" i="5"/>
  <c r="DF39" i="5"/>
  <c r="DA39" i="5"/>
  <c r="CT39" i="5"/>
  <c r="EY39" i="5"/>
  <c r="ES39" i="5"/>
  <c r="EK39" i="5"/>
  <c r="ED39" i="5"/>
  <c r="DW39" i="5"/>
  <c r="DO39" i="5"/>
  <c r="DI39" i="5"/>
  <c r="DB39" i="5"/>
  <c r="CS39" i="5"/>
  <c r="EU39" i="5"/>
  <c r="EM39" i="5"/>
  <c r="EC39" i="5"/>
  <c r="DS39" i="5"/>
  <c r="DJ39" i="5"/>
  <c r="CY39" i="5"/>
  <c r="ET39" i="5"/>
  <c r="EI39" i="5"/>
  <c r="DZ39" i="5"/>
  <c r="DR39" i="5"/>
  <c r="DG39" i="5"/>
  <c r="CX39" i="5"/>
  <c r="EP39" i="5"/>
  <c r="DY39" i="5"/>
  <c r="DE39" i="5"/>
  <c r="EO39" i="5"/>
  <c r="DU39" i="5"/>
  <c r="DC39" i="5"/>
  <c r="EH39" i="5"/>
  <c r="DN39" i="5"/>
  <c r="CW39" i="5"/>
  <c r="EE39" i="5"/>
  <c r="DM39" i="5"/>
  <c r="EX39" i="5"/>
  <c r="CR44" i="5"/>
  <c r="CM44" i="5"/>
  <c r="CQ44" i="5"/>
  <c r="CR38" i="5"/>
  <c r="CQ38" i="5"/>
  <c r="CM38" i="5"/>
  <c r="CM39" i="5"/>
  <c r="CR40" i="5"/>
  <c r="CM40" i="5"/>
  <c r="CQ40" i="5"/>
  <c r="EW24" i="5"/>
  <c r="ES24" i="5"/>
  <c r="EO24" i="5"/>
  <c r="EK24" i="5"/>
  <c r="EG24" i="5"/>
  <c r="EC24" i="5"/>
  <c r="DY24" i="5"/>
  <c r="DU24" i="5"/>
  <c r="DQ24" i="5"/>
  <c r="DM24" i="5"/>
  <c r="DI24" i="5"/>
  <c r="DE24" i="5"/>
  <c r="DA24" i="5"/>
  <c r="CW24" i="5"/>
  <c r="EU24" i="5"/>
  <c r="EP24" i="5"/>
  <c r="EJ24" i="5"/>
  <c r="EE24" i="5"/>
  <c r="DZ24" i="5"/>
  <c r="DT24" i="5"/>
  <c r="DO24" i="5"/>
  <c r="DJ24" i="5"/>
  <c r="DD24" i="5"/>
  <c r="CY24" i="5"/>
  <c r="CS24" i="5"/>
  <c r="EX24" i="5"/>
  <c r="EQ24" i="5"/>
  <c r="EI24" i="5"/>
  <c r="EB24" i="5"/>
  <c r="DV24" i="5"/>
  <c r="DN24" i="5"/>
  <c r="DG24" i="5"/>
  <c r="CZ24" i="5"/>
  <c r="EV24" i="5"/>
  <c r="EN24" i="5"/>
  <c r="EH24" i="5"/>
  <c r="EA24" i="5"/>
  <c r="DS24" i="5"/>
  <c r="DL24" i="5"/>
  <c r="DF24" i="5"/>
  <c r="CX24" i="5"/>
  <c r="ET24" i="5"/>
  <c r="EM24" i="5"/>
  <c r="EF24" i="5"/>
  <c r="DX24" i="5"/>
  <c r="DR24" i="5"/>
  <c r="DK24" i="5"/>
  <c r="DC24" i="5"/>
  <c r="CU24" i="5"/>
  <c r="ER24" i="5"/>
  <c r="DP24" i="5"/>
  <c r="EL24" i="5"/>
  <c r="DH24" i="5"/>
  <c r="ED24" i="5"/>
  <c r="DB24" i="5"/>
  <c r="EY24" i="5"/>
  <c r="DW24" i="5"/>
  <c r="CT24" i="5"/>
  <c r="CR10" i="5"/>
  <c r="CM10" i="5"/>
  <c r="CQ10" i="5"/>
  <c r="CR24" i="5"/>
  <c r="CQ24" i="5"/>
  <c r="CM24" i="5"/>
  <c r="CM35" i="5"/>
  <c r="CQ33" i="5"/>
  <c r="CR33" i="5"/>
  <c r="CM33" i="5"/>
  <c r="EX18" i="5"/>
  <c r="ET18" i="5"/>
  <c r="EP18" i="5"/>
  <c r="EL18" i="5"/>
  <c r="EH18" i="5"/>
  <c r="ED18" i="5"/>
  <c r="DZ18" i="5"/>
  <c r="DV18" i="5"/>
  <c r="DR18" i="5"/>
  <c r="DN18" i="5"/>
  <c r="DJ18" i="5"/>
  <c r="DF18" i="5"/>
  <c r="DB18" i="5"/>
  <c r="CX18" i="5"/>
  <c r="CS18" i="5"/>
  <c r="EW18" i="5"/>
  <c r="ES18" i="5"/>
  <c r="EO18" i="5"/>
  <c r="EK18" i="5"/>
  <c r="EG18" i="5"/>
  <c r="EC18" i="5"/>
  <c r="DY18" i="5"/>
  <c r="DU18" i="5"/>
  <c r="DQ18" i="5"/>
  <c r="DM18" i="5"/>
  <c r="DI18" i="5"/>
  <c r="DE18" i="5"/>
  <c r="DA18" i="5"/>
  <c r="CW18" i="5"/>
  <c r="EV18" i="5"/>
  <c r="ER18" i="5"/>
  <c r="EN18" i="5"/>
  <c r="EJ18" i="5"/>
  <c r="EF18" i="5"/>
  <c r="EB18" i="5"/>
  <c r="DX18" i="5"/>
  <c r="DT18" i="5"/>
  <c r="DP18" i="5"/>
  <c r="DL18" i="5"/>
  <c r="DH18" i="5"/>
  <c r="DD18" i="5"/>
  <c r="CZ18" i="5"/>
  <c r="CU18" i="5"/>
  <c r="EM18" i="5"/>
  <c r="DW18" i="5"/>
  <c r="DG18" i="5"/>
  <c r="EY18" i="5"/>
  <c r="EI18" i="5"/>
  <c r="DS18" i="5"/>
  <c r="DC18" i="5"/>
  <c r="EQ18" i="5"/>
  <c r="EA18" i="5"/>
  <c r="DK18" i="5"/>
  <c r="CT18" i="5"/>
  <c r="EU18" i="5"/>
  <c r="EE18" i="5"/>
  <c r="DO18" i="5"/>
  <c r="CY18" i="5"/>
  <c r="CM37" i="5"/>
  <c r="CR37" i="5"/>
  <c r="CQ37" i="5"/>
  <c r="EX36" i="5"/>
  <c r="ET36" i="5"/>
  <c r="EP36" i="5"/>
  <c r="EL36" i="5"/>
  <c r="EH36" i="5"/>
  <c r="ED36" i="5"/>
  <c r="DZ36" i="5"/>
  <c r="EY36" i="5"/>
  <c r="ES36" i="5"/>
  <c r="EN36" i="5"/>
  <c r="EI36" i="5"/>
  <c r="EC36" i="5"/>
  <c r="DX36" i="5"/>
  <c r="DT36" i="5"/>
  <c r="DP36" i="5"/>
  <c r="DL36" i="5"/>
  <c r="DH36" i="5"/>
  <c r="DD36" i="5"/>
  <c r="CZ36" i="5"/>
  <c r="CU36" i="5"/>
  <c r="EW36" i="5"/>
  <c r="EQ36" i="5"/>
  <c r="EJ36" i="5"/>
  <c r="EB36" i="5"/>
  <c r="DV36" i="5"/>
  <c r="DQ36" i="5"/>
  <c r="DK36" i="5"/>
  <c r="DF36" i="5"/>
  <c r="DA36" i="5"/>
  <c r="CT36" i="5"/>
  <c r="EV36" i="5"/>
  <c r="EO36" i="5"/>
  <c r="EG36" i="5"/>
  <c r="EA36" i="5"/>
  <c r="DU36" i="5"/>
  <c r="DO36" i="5"/>
  <c r="DJ36" i="5"/>
  <c r="DE36" i="5"/>
  <c r="CY36" i="5"/>
  <c r="CS36" i="5"/>
  <c r="EU36" i="5"/>
  <c r="EF36" i="5"/>
  <c r="DS36" i="5"/>
  <c r="DI36" i="5"/>
  <c r="CX36" i="5"/>
  <c r="ER36" i="5"/>
  <c r="EE36" i="5"/>
  <c r="DR36" i="5"/>
  <c r="DG36" i="5"/>
  <c r="CW36" i="5"/>
  <c r="EM36" i="5"/>
  <c r="DY36" i="5"/>
  <c r="DN36" i="5"/>
  <c r="DC36" i="5"/>
  <c r="EK36" i="5"/>
  <c r="DW36" i="5"/>
  <c r="DM36" i="5"/>
  <c r="DB36" i="5"/>
  <c r="EV12" i="5"/>
  <c r="ER12" i="5"/>
  <c r="EN12" i="5"/>
  <c r="EJ12" i="5"/>
  <c r="EF12" i="5"/>
  <c r="EB12" i="5"/>
  <c r="DX12" i="5"/>
  <c r="DT12" i="5"/>
  <c r="DP12" i="5"/>
  <c r="DL12" i="5"/>
  <c r="DH12" i="5"/>
  <c r="DD12" i="5"/>
  <c r="CZ12" i="5"/>
  <c r="CU12" i="5"/>
  <c r="EY12" i="5"/>
  <c r="EU12" i="5"/>
  <c r="EQ12" i="5"/>
  <c r="EM12" i="5"/>
  <c r="EI12" i="5"/>
  <c r="EE12" i="5"/>
  <c r="EA12" i="5"/>
  <c r="DW12" i="5"/>
  <c r="DS12" i="5"/>
  <c r="DO12" i="5"/>
  <c r="DK12" i="5"/>
  <c r="DG12" i="5"/>
  <c r="DC12" i="5"/>
  <c r="CY12" i="5"/>
  <c r="CT12" i="5"/>
  <c r="EX12" i="5"/>
  <c r="ET12" i="5"/>
  <c r="EP12" i="5"/>
  <c r="EL12" i="5"/>
  <c r="EH12" i="5"/>
  <c r="ED12" i="5"/>
  <c r="DZ12" i="5"/>
  <c r="DV12" i="5"/>
  <c r="DR12" i="5"/>
  <c r="DN12" i="5"/>
  <c r="DJ12" i="5"/>
  <c r="DF12" i="5"/>
  <c r="DB12" i="5"/>
  <c r="CX12" i="5"/>
  <c r="CS12" i="5"/>
  <c r="EW12" i="5"/>
  <c r="EG12" i="5"/>
  <c r="DQ12" i="5"/>
  <c r="DA12" i="5"/>
  <c r="ES12" i="5"/>
  <c r="EC12" i="5"/>
  <c r="DM12" i="5"/>
  <c r="CW12" i="5"/>
  <c r="EO12" i="5"/>
  <c r="DY12" i="5"/>
  <c r="DI12" i="5"/>
  <c r="EK12" i="5"/>
  <c r="DU12" i="5"/>
  <c r="DE12" i="5"/>
  <c r="CQ30" i="5"/>
  <c r="CR30" i="5"/>
  <c r="CM30" i="5"/>
  <c r="EY26" i="5"/>
  <c r="EU26" i="5"/>
  <c r="EQ26" i="5"/>
  <c r="EM26" i="5"/>
  <c r="EI26" i="5"/>
  <c r="EE26" i="5"/>
  <c r="EA26" i="5"/>
  <c r="DW26" i="5"/>
  <c r="DS26" i="5"/>
  <c r="DO26" i="5"/>
  <c r="DK26" i="5"/>
  <c r="DG26" i="5"/>
  <c r="DC26" i="5"/>
  <c r="CY26" i="5"/>
  <c r="CT26" i="5"/>
  <c r="EV26" i="5"/>
  <c r="EP26" i="5"/>
  <c r="EK26" i="5"/>
  <c r="EF26" i="5"/>
  <c r="DZ26" i="5"/>
  <c r="DU26" i="5"/>
  <c r="DP26" i="5"/>
  <c r="DJ26" i="5"/>
  <c r="DE26" i="5"/>
  <c r="CZ26" i="5"/>
  <c r="CS26" i="5"/>
  <c r="ES26" i="5"/>
  <c r="EL26" i="5"/>
  <c r="ED26" i="5"/>
  <c r="DX26" i="5"/>
  <c r="DQ26" i="5"/>
  <c r="DI26" i="5"/>
  <c r="DB26" i="5"/>
  <c r="CU26" i="5"/>
  <c r="EX26" i="5"/>
  <c r="ER26" i="5"/>
  <c r="EJ26" i="5"/>
  <c r="EC26" i="5"/>
  <c r="DV26" i="5"/>
  <c r="DN26" i="5"/>
  <c r="DH26" i="5"/>
  <c r="DA26" i="5"/>
  <c r="EW26" i="5"/>
  <c r="EO26" i="5"/>
  <c r="EH26" i="5"/>
  <c r="EB26" i="5"/>
  <c r="DT26" i="5"/>
  <c r="DM26" i="5"/>
  <c r="DF26" i="5"/>
  <c r="CX26" i="5"/>
  <c r="EN26" i="5"/>
  <c r="DL26" i="5"/>
  <c r="EG26" i="5"/>
  <c r="DD26" i="5"/>
  <c r="DY26" i="5"/>
  <c r="CW26" i="5"/>
  <c r="ET26" i="5"/>
  <c r="DR26" i="5"/>
  <c r="CR21" i="5"/>
  <c r="CM21" i="5"/>
  <c r="CQ21" i="5"/>
  <c r="CQ6" i="5"/>
  <c r="CR6" i="5"/>
  <c r="CM6" i="5"/>
  <c r="CR17" i="5"/>
  <c r="CM17" i="5"/>
  <c r="CQ17" i="5"/>
  <c r="CR11" i="5"/>
  <c r="CM11" i="5"/>
  <c r="CQ11" i="5"/>
  <c r="CR23" i="5"/>
  <c r="CM23" i="5"/>
  <c r="CQ23" i="5"/>
  <c r="CQ8" i="5"/>
  <c r="CR8" i="5"/>
  <c r="CM8" i="5"/>
  <c r="CQ63" i="5"/>
  <c r="CM63" i="5"/>
  <c r="CR63" i="5"/>
  <c r="EV43" i="5"/>
  <c r="ER43" i="5"/>
  <c r="EN43" i="5"/>
  <c r="EJ43" i="5"/>
  <c r="EF43" i="5"/>
  <c r="EB43" i="5"/>
  <c r="DX43" i="5"/>
  <c r="DT43" i="5"/>
  <c r="DP43" i="5"/>
  <c r="DL43" i="5"/>
  <c r="DH43" i="5"/>
  <c r="DD43" i="5"/>
  <c r="CZ43" i="5"/>
  <c r="CU43" i="5"/>
  <c r="EX43" i="5"/>
  <c r="ES43" i="5"/>
  <c r="EM43" i="5"/>
  <c r="EH43" i="5"/>
  <c r="EC43" i="5"/>
  <c r="DW43" i="5"/>
  <c r="DR43" i="5"/>
  <c r="DM43" i="5"/>
  <c r="DG43" i="5"/>
  <c r="DB43" i="5"/>
  <c r="CW43" i="5"/>
  <c r="EY43" i="5"/>
  <c r="EQ43" i="5"/>
  <c r="EK43" i="5"/>
  <c r="ED43" i="5"/>
  <c r="DV43" i="5"/>
  <c r="DO43" i="5"/>
  <c r="DI43" i="5"/>
  <c r="DA43" i="5"/>
  <c r="CS43" i="5"/>
  <c r="EP43" i="5"/>
  <c r="EG43" i="5"/>
  <c r="DY43" i="5"/>
  <c r="DN43" i="5"/>
  <c r="DE43" i="5"/>
  <c r="CT43" i="5"/>
  <c r="EW43" i="5"/>
  <c r="EO43" i="5"/>
  <c r="EE43" i="5"/>
  <c r="DU43" i="5"/>
  <c r="DK43" i="5"/>
  <c r="DC43" i="5"/>
  <c r="ET43" i="5"/>
  <c r="DZ43" i="5"/>
  <c r="DF43" i="5"/>
  <c r="EL43" i="5"/>
  <c r="DS43" i="5"/>
  <c r="CY43" i="5"/>
  <c r="EI43" i="5"/>
  <c r="DQ43" i="5"/>
  <c r="CX43" i="5"/>
  <c r="EU43" i="5"/>
  <c r="EA43" i="5"/>
  <c r="DJ43" i="5"/>
  <c r="CS65" i="5"/>
  <c r="CU65" i="5"/>
  <c r="CT65" i="5"/>
  <c r="CR64" i="5"/>
  <c r="CM64" i="5"/>
  <c r="CQ64" i="5"/>
  <c r="CT70" i="5"/>
  <c r="CS70" i="5"/>
  <c r="CU70" i="5"/>
  <c r="CQ55" i="5"/>
  <c r="CM55" i="5"/>
  <c r="CR55" i="5"/>
  <c r="CQ57" i="5"/>
  <c r="CR57" i="5"/>
  <c r="CM57" i="5"/>
  <c r="EX50" i="5"/>
  <c r="ET50" i="5"/>
  <c r="EP50" i="5"/>
  <c r="EL50" i="5"/>
  <c r="EH50" i="5"/>
  <c r="ED50" i="5"/>
  <c r="DZ50" i="5"/>
  <c r="DV50" i="5"/>
  <c r="DR50" i="5"/>
  <c r="DN50" i="5"/>
  <c r="DJ50" i="5"/>
  <c r="DF50" i="5"/>
  <c r="DB50" i="5"/>
  <c r="CX50" i="5"/>
  <c r="CS50" i="5"/>
  <c r="EV50" i="5"/>
  <c r="ER50" i="5"/>
  <c r="EN50" i="5"/>
  <c r="EJ50" i="5"/>
  <c r="EF50" i="5"/>
  <c r="EB50" i="5"/>
  <c r="DX50" i="5"/>
  <c r="DT50" i="5"/>
  <c r="DP50" i="5"/>
  <c r="DL50" i="5"/>
  <c r="DH50" i="5"/>
  <c r="DD50" i="5"/>
  <c r="CZ50" i="5"/>
  <c r="CU50" i="5"/>
  <c r="EW50" i="5"/>
  <c r="EO50" i="5"/>
  <c r="EG50" i="5"/>
  <c r="DY50" i="5"/>
  <c r="DQ50" i="5"/>
  <c r="DI50" i="5"/>
  <c r="DA50" i="5"/>
  <c r="ES50" i="5"/>
  <c r="EK50" i="5"/>
  <c r="EC50" i="5"/>
  <c r="DU50" i="5"/>
  <c r="DM50" i="5"/>
  <c r="DE50" i="5"/>
  <c r="CW50" i="5"/>
  <c r="EQ50" i="5"/>
  <c r="EA50" i="5"/>
  <c r="DK50" i="5"/>
  <c r="CT50" i="5"/>
  <c r="EM50" i="5"/>
  <c r="DW50" i="5"/>
  <c r="DG50" i="5"/>
  <c r="EY50" i="5"/>
  <c r="EI50" i="5"/>
  <c r="DS50" i="5"/>
  <c r="DC50" i="5"/>
  <c r="EE50" i="5"/>
  <c r="DO50" i="5"/>
  <c r="CY50" i="5"/>
  <c r="EU50" i="5"/>
  <c r="CR69" i="5"/>
  <c r="CM69" i="5"/>
  <c r="CQ69" i="5"/>
  <c r="CU68" i="5"/>
  <c r="CT68" i="5"/>
  <c r="CS68" i="5"/>
  <c r="EW64" i="5"/>
  <c r="ES64" i="5"/>
  <c r="EO64" i="5"/>
  <c r="EK64" i="5"/>
  <c r="EG64" i="5"/>
  <c r="EC64" i="5"/>
  <c r="DY64" i="5"/>
  <c r="DU64" i="5"/>
  <c r="DQ64" i="5"/>
  <c r="DM64" i="5"/>
  <c r="DI64" i="5"/>
  <c r="DE64" i="5"/>
  <c r="DA64" i="5"/>
  <c r="CW64" i="5"/>
  <c r="EV64" i="5"/>
  <c r="ER64" i="5"/>
  <c r="EN64" i="5"/>
  <c r="EJ64" i="5"/>
  <c r="EF64" i="5"/>
  <c r="EB64" i="5"/>
  <c r="DX64" i="5"/>
  <c r="DT64" i="5"/>
  <c r="DP64" i="5"/>
  <c r="DL64" i="5"/>
  <c r="DH64" i="5"/>
  <c r="DD64" i="5"/>
  <c r="CZ64" i="5"/>
  <c r="CU64" i="5"/>
  <c r="EY64" i="5"/>
  <c r="EU64" i="5"/>
  <c r="EQ64" i="5"/>
  <c r="EM64" i="5"/>
  <c r="EI64" i="5"/>
  <c r="EE64" i="5"/>
  <c r="EA64" i="5"/>
  <c r="DW64" i="5"/>
  <c r="DS64" i="5"/>
  <c r="DO64" i="5"/>
  <c r="DK64" i="5"/>
  <c r="DG64" i="5"/>
  <c r="DC64" i="5"/>
  <c r="CY64" i="5"/>
  <c r="CT64" i="5"/>
  <c r="EP64" i="5"/>
  <c r="DZ64" i="5"/>
  <c r="DJ64" i="5"/>
  <c r="CS64" i="5"/>
  <c r="EX64" i="5"/>
  <c r="EH64" i="5"/>
  <c r="DR64" i="5"/>
  <c r="DB64" i="5"/>
  <c r="ED64" i="5"/>
  <c r="CX64" i="5"/>
  <c r="DV64" i="5"/>
  <c r="ET64" i="5"/>
  <c r="DN64" i="5"/>
  <c r="EL64" i="5"/>
  <c r="DF64" i="5"/>
  <c r="CR70" i="5"/>
  <c r="CM70" i="5"/>
  <c r="CQ70" i="5"/>
  <c r="CU67" i="5"/>
  <c r="CT67" i="5"/>
  <c r="CS67" i="5"/>
  <c r="CM53" i="5"/>
  <c r="CR53" i="5"/>
  <c r="CQ53" i="5"/>
  <c r="EV61" i="5"/>
  <c r="ER61" i="5"/>
  <c r="EN61" i="5"/>
  <c r="EJ61" i="5"/>
  <c r="EF61" i="5"/>
  <c r="EB61" i="5"/>
  <c r="DX61" i="5"/>
  <c r="DT61" i="5"/>
  <c r="DP61" i="5"/>
  <c r="DL61" i="5"/>
  <c r="EU61" i="5"/>
  <c r="EP61" i="5"/>
  <c r="EK61" i="5"/>
  <c r="EE61" i="5"/>
  <c r="DZ61" i="5"/>
  <c r="DU61" i="5"/>
  <c r="DO61" i="5"/>
  <c r="DJ61" i="5"/>
  <c r="DF61" i="5"/>
  <c r="DB61" i="5"/>
  <c r="CX61" i="5"/>
  <c r="CS61" i="5"/>
  <c r="EY61" i="5"/>
  <c r="ES61" i="5"/>
  <c r="EL61" i="5"/>
  <c r="ED61" i="5"/>
  <c r="DW61" i="5"/>
  <c r="DQ61" i="5"/>
  <c r="DI61" i="5"/>
  <c r="DD61" i="5"/>
  <c r="CY61" i="5"/>
  <c r="EW61" i="5"/>
  <c r="EO61" i="5"/>
  <c r="EH61" i="5"/>
  <c r="EA61" i="5"/>
  <c r="DS61" i="5"/>
  <c r="DM61" i="5"/>
  <c r="DG61" i="5"/>
  <c r="DA61" i="5"/>
  <c r="CU61" i="5"/>
  <c r="EQ61" i="5"/>
  <c r="EC61" i="5"/>
  <c r="DN61" i="5"/>
  <c r="DC61" i="5"/>
  <c r="EM61" i="5"/>
  <c r="DY61" i="5"/>
  <c r="DK61" i="5"/>
  <c r="CZ61" i="5"/>
  <c r="EX61" i="5"/>
  <c r="EI61" i="5"/>
  <c r="DV61" i="5"/>
  <c r="DH61" i="5"/>
  <c r="CW61" i="5"/>
  <c r="DE61" i="5"/>
  <c r="ET61" i="5"/>
  <c r="CT61" i="5"/>
  <c r="EG61" i="5"/>
  <c r="DR61" i="5"/>
  <c r="CQ50" i="5"/>
  <c r="CR50" i="5"/>
  <c r="CM50" i="5"/>
  <c r="CU48" i="5"/>
  <c r="CS48" i="5"/>
  <c r="CT48" i="5"/>
  <c r="CR58" i="5"/>
  <c r="CM58" i="5"/>
  <c r="CQ58" i="5"/>
  <c r="CR42" i="5"/>
  <c r="CM42" i="5"/>
  <c r="CQ42" i="5"/>
  <c r="EW40" i="5"/>
  <c r="ES40" i="5"/>
  <c r="EO40" i="5"/>
  <c r="EK40" i="5"/>
  <c r="EG40" i="5"/>
  <c r="EC40" i="5"/>
  <c r="DY40" i="5"/>
  <c r="DU40" i="5"/>
  <c r="DQ40" i="5"/>
  <c r="DM40" i="5"/>
  <c r="DI40" i="5"/>
  <c r="DE40" i="5"/>
  <c r="DA40" i="5"/>
  <c r="CW40" i="5"/>
  <c r="EU40" i="5"/>
  <c r="EP40" i="5"/>
  <c r="EJ40" i="5"/>
  <c r="EE40" i="5"/>
  <c r="DZ40" i="5"/>
  <c r="DT40" i="5"/>
  <c r="DO40" i="5"/>
  <c r="DJ40" i="5"/>
  <c r="DD40" i="5"/>
  <c r="CY40" i="5"/>
  <c r="CS40" i="5"/>
  <c r="EY40" i="5"/>
  <c r="ER40" i="5"/>
  <c r="EL40" i="5"/>
  <c r="ED40" i="5"/>
  <c r="DW40" i="5"/>
  <c r="DP40" i="5"/>
  <c r="DH40" i="5"/>
  <c r="DB40" i="5"/>
  <c r="CT40" i="5"/>
  <c r="EQ40" i="5"/>
  <c r="EH40" i="5"/>
  <c r="DX40" i="5"/>
  <c r="DN40" i="5"/>
  <c r="DF40" i="5"/>
  <c r="CU40" i="5"/>
  <c r="EX40" i="5"/>
  <c r="EN40" i="5"/>
  <c r="EF40" i="5"/>
  <c r="DV40" i="5"/>
  <c r="DL40" i="5"/>
  <c r="DC40" i="5"/>
  <c r="ET40" i="5"/>
  <c r="EA40" i="5"/>
  <c r="DG40" i="5"/>
  <c r="EM40" i="5"/>
  <c r="DS40" i="5"/>
  <c r="CZ40" i="5"/>
  <c r="EI40" i="5"/>
  <c r="DR40" i="5"/>
  <c r="CX40" i="5"/>
  <c r="EV40" i="5"/>
  <c r="EB40" i="5"/>
  <c r="DK40" i="5"/>
  <c r="CQ31" i="5"/>
  <c r="CR31" i="5"/>
  <c r="CM31" i="5"/>
  <c r="EX27" i="5"/>
  <c r="ET27" i="5"/>
  <c r="EP27" i="5"/>
  <c r="EL27" i="5"/>
  <c r="EH27" i="5"/>
  <c r="ED27" i="5"/>
  <c r="DZ27" i="5"/>
  <c r="DV27" i="5"/>
  <c r="DR27" i="5"/>
  <c r="DN27" i="5"/>
  <c r="DJ27" i="5"/>
  <c r="DF27" i="5"/>
  <c r="DB27" i="5"/>
  <c r="CX27" i="5"/>
  <c r="CS27" i="5"/>
  <c r="EY27" i="5"/>
  <c r="ES27" i="5"/>
  <c r="EN27" i="5"/>
  <c r="EI27" i="5"/>
  <c r="EC27" i="5"/>
  <c r="DX27" i="5"/>
  <c r="DS27" i="5"/>
  <c r="DM27" i="5"/>
  <c r="DH27" i="5"/>
  <c r="DC27" i="5"/>
  <c r="CW27" i="5"/>
  <c r="ER27" i="5"/>
  <c r="EK27" i="5"/>
  <c r="EE27" i="5"/>
  <c r="DW27" i="5"/>
  <c r="DP27" i="5"/>
  <c r="DI27" i="5"/>
  <c r="DA27" i="5"/>
  <c r="CT27" i="5"/>
  <c r="EQ27" i="5"/>
  <c r="EG27" i="5"/>
  <c r="DY27" i="5"/>
  <c r="DO27" i="5"/>
  <c r="DE27" i="5"/>
  <c r="CU27" i="5"/>
  <c r="EW27" i="5"/>
  <c r="EO27" i="5"/>
  <c r="EF27" i="5"/>
  <c r="DU27" i="5"/>
  <c r="DL27" i="5"/>
  <c r="DD27" i="5"/>
  <c r="EV27" i="5"/>
  <c r="EM27" i="5"/>
  <c r="EB27" i="5"/>
  <c r="DT27" i="5"/>
  <c r="DK27" i="5"/>
  <c r="CZ27" i="5"/>
  <c r="EU27" i="5"/>
  <c r="DG27" i="5"/>
  <c r="EJ27" i="5"/>
  <c r="CY27" i="5"/>
  <c r="EA27" i="5"/>
  <c r="DQ27" i="5"/>
  <c r="CR22" i="5"/>
  <c r="CM22" i="5"/>
  <c r="CQ22" i="5"/>
  <c r="EX14" i="5"/>
  <c r="ET14" i="5"/>
  <c r="EP14" i="5"/>
  <c r="EL14" i="5"/>
  <c r="EH14" i="5"/>
  <c r="ED14" i="5"/>
  <c r="DZ14" i="5"/>
  <c r="DV14" i="5"/>
  <c r="DR14" i="5"/>
  <c r="DN14" i="5"/>
  <c r="DJ14" i="5"/>
  <c r="DF14" i="5"/>
  <c r="DB14" i="5"/>
  <c r="CX14" i="5"/>
  <c r="CS14" i="5"/>
  <c r="EW14" i="5"/>
  <c r="ES14" i="5"/>
  <c r="EO14" i="5"/>
  <c r="EK14" i="5"/>
  <c r="EG14" i="5"/>
  <c r="EC14" i="5"/>
  <c r="DY14" i="5"/>
  <c r="DU14" i="5"/>
  <c r="DQ14" i="5"/>
  <c r="DM14" i="5"/>
  <c r="DI14" i="5"/>
  <c r="DE14" i="5"/>
  <c r="DA14" i="5"/>
  <c r="CW14" i="5"/>
  <c r="EV14" i="5"/>
  <c r="ER14" i="5"/>
  <c r="EN14" i="5"/>
  <c r="EJ14" i="5"/>
  <c r="EF14" i="5"/>
  <c r="EB14" i="5"/>
  <c r="DX14" i="5"/>
  <c r="DT14" i="5"/>
  <c r="DP14" i="5"/>
  <c r="DL14" i="5"/>
  <c r="DH14" i="5"/>
  <c r="DD14" i="5"/>
  <c r="CZ14" i="5"/>
  <c r="CU14" i="5"/>
  <c r="EY14" i="5"/>
  <c r="EI14" i="5"/>
  <c r="DS14" i="5"/>
  <c r="DC14" i="5"/>
  <c r="EU14" i="5"/>
  <c r="EE14" i="5"/>
  <c r="DO14" i="5"/>
  <c r="CY14" i="5"/>
  <c r="EM14" i="5"/>
  <c r="DW14" i="5"/>
  <c r="DG14" i="5"/>
  <c r="EQ14" i="5"/>
  <c r="EA14" i="5"/>
  <c r="DK14" i="5"/>
  <c r="CT14" i="5"/>
  <c r="EV20" i="5"/>
  <c r="ER20" i="5"/>
  <c r="EN20" i="5"/>
  <c r="EJ20" i="5"/>
  <c r="EF20" i="5"/>
  <c r="EB20" i="5"/>
  <c r="DX20" i="5"/>
  <c r="DT20" i="5"/>
  <c r="DP20" i="5"/>
  <c r="DL20" i="5"/>
  <c r="DH20" i="5"/>
  <c r="DD20" i="5"/>
  <c r="CZ20" i="5"/>
  <c r="CU20" i="5"/>
  <c r="EY20" i="5"/>
  <c r="EU20" i="5"/>
  <c r="EQ20" i="5"/>
  <c r="EM20" i="5"/>
  <c r="EI20" i="5"/>
  <c r="EE20" i="5"/>
  <c r="EA20" i="5"/>
  <c r="DW20" i="5"/>
  <c r="DS20" i="5"/>
  <c r="DO20" i="5"/>
  <c r="DK20" i="5"/>
  <c r="DG20" i="5"/>
  <c r="DC20" i="5"/>
  <c r="CY20" i="5"/>
  <c r="CT20" i="5"/>
  <c r="EX20" i="5"/>
  <c r="ET20" i="5"/>
  <c r="EP20" i="5"/>
  <c r="EL20" i="5"/>
  <c r="EH20" i="5"/>
  <c r="ED20" i="5"/>
  <c r="DZ20" i="5"/>
  <c r="DV20" i="5"/>
  <c r="DR20" i="5"/>
  <c r="DN20" i="5"/>
  <c r="DJ20" i="5"/>
  <c r="DF20" i="5"/>
  <c r="DB20" i="5"/>
  <c r="CX20" i="5"/>
  <c r="CS20" i="5"/>
  <c r="EW20" i="5"/>
  <c r="EG20" i="5"/>
  <c r="DQ20" i="5"/>
  <c r="DA20" i="5"/>
  <c r="ES20" i="5"/>
  <c r="EC20" i="5"/>
  <c r="DM20" i="5"/>
  <c r="CW20" i="5"/>
  <c r="EK20" i="5"/>
  <c r="DU20" i="5"/>
  <c r="DE20" i="5"/>
  <c r="EO20" i="5"/>
  <c r="DY20" i="5"/>
  <c r="DI20" i="5"/>
  <c r="EY30" i="5"/>
  <c r="EU30" i="5"/>
  <c r="EQ30" i="5"/>
  <c r="EM30" i="5"/>
  <c r="EI30" i="5"/>
  <c r="EE30" i="5"/>
  <c r="EA30" i="5"/>
  <c r="DW30" i="5"/>
  <c r="DS30" i="5"/>
  <c r="DO30" i="5"/>
  <c r="DK30" i="5"/>
  <c r="DG30" i="5"/>
  <c r="DC30" i="5"/>
  <c r="CY30" i="5"/>
  <c r="CT30" i="5"/>
  <c r="EV30" i="5"/>
  <c r="EP30" i="5"/>
  <c r="EK30" i="5"/>
  <c r="EF30" i="5"/>
  <c r="DZ30" i="5"/>
  <c r="DU30" i="5"/>
  <c r="DP30" i="5"/>
  <c r="DJ30" i="5"/>
  <c r="DE30" i="5"/>
  <c r="CZ30" i="5"/>
  <c r="CS30" i="5"/>
  <c r="ET30" i="5"/>
  <c r="EN30" i="5"/>
  <c r="EG30" i="5"/>
  <c r="DY30" i="5"/>
  <c r="DR30" i="5"/>
  <c r="DL30" i="5"/>
  <c r="DD30" i="5"/>
  <c r="CW30" i="5"/>
  <c r="ES30" i="5"/>
  <c r="EL30" i="5"/>
  <c r="ED30" i="5"/>
  <c r="DX30" i="5"/>
  <c r="EW30" i="5"/>
  <c r="EH30" i="5"/>
  <c r="DT30" i="5"/>
  <c r="DI30" i="5"/>
  <c r="DA30" i="5"/>
  <c r="ER30" i="5"/>
  <c r="EC30" i="5"/>
  <c r="DQ30" i="5"/>
  <c r="DH30" i="5"/>
  <c r="CX30" i="5"/>
  <c r="EO30" i="5"/>
  <c r="EB30" i="5"/>
  <c r="DN30" i="5"/>
  <c r="DF30" i="5"/>
  <c r="CU30" i="5"/>
  <c r="EX30" i="5"/>
  <c r="EJ30" i="5"/>
  <c r="DV30" i="5"/>
  <c r="DM30" i="5"/>
  <c r="DB30" i="5"/>
  <c r="EV16" i="5"/>
  <c r="ER16" i="5"/>
  <c r="EN16" i="5"/>
  <c r="EJ16" i="5"/>
  <c r="EF16" i="5"/>
  <c r="EB16" i="5"/>
  <c r="DX16" i="5"/>
  <c r="DT16" i="5"/>
  <c r="DP16" i="5"/>
  <c r="DL16" i="5"/>
  <c r="DH16" i="5"/>
  <c r="DD16" i="5"/>
  <c r="CZ16" i="5"/>
  <c r="CU16" i="5"/>
  <c r="EY16" i="5"/>
  <c r="EU16" i="5"/>
  <c r="EQ16" i="5"/>
  <c r="EM16" i="5"/>
  <c r="EI16" i="5"/>
  <c r="EE16" i="5"/>
  <c r="EA16" i="5"/>
  <c r="DW16" i="5"/>
  <c r="DS16" i="5"/>
  <c r="DO16" i="5"/>
  <c r="DK16" i="5"/>
  <c r="DG16" i="5"/>
  <c r="DC16" i="5"/>
  <c r="CY16" i="5"/>
  <c r="CT16" i="5"/>
  <c r="EX16" i="5"/>
  <c r="ET16" i="5"/>
  <c r="EP16" i="5"/>
  <c r="EL16" i="5"/>
  <c r="EH16" i="5"/>
  <c r="ED16" i="5"/>
  <c r="DZ16" i="5"/>
  <c r="DV16" i="5"/>
  <c r="DR16" i="5"/>
  <c r="DN16" i="5"/>
  <c r="DJ16" i="5"/>
  <c r="DF16" i="5"/>
  <c r="DB16" i="5"/>
  <c r="CX16" i="5"/>
  <c r="CS16" i="5"/>
  <c r="EK16" i="5"/>
  <c r="DU16" i="5"/>
  <c r="DE16" i="5"/>
  <c r="EW16" i="5"/>
  <c r="EG16" i="5"/>
  <c r="DQ16" i="5"/>
  <c r="DA16" i="5"/>
  <c r="EO16" i="5"/>
  <c r="DY16" i="5"/>
  <c r="DI16" i="5"/>
  <c r="ES16" i="5"/>
  <c r="EC16" i="5"/>
  <c r="DM16" i="5"/>
  <c r="CW16" i="5"/>
  <c r="EV4" i="5"/>
  <c r="ER4" i="5"/>
  <c r="EN4" i="5"/>
  <c r="EJ4" i="5"/>
  <c r="EF4" i="5"/>
  <c r="EB4" i="5"/>
  <c r="DX4" i="5"/>
  <c r="DT4" i="5"/>
  <c r="DP4" i="5"/>
  <c r="DL4" i="5"/>
  <c r="DH4" i="5"/>
  <c r="DD4" i="5"/>
  <c r="CZ4" i="5"/>
  <c r="CU4" i="5"/>
  <c r="EX4" i="5"/>
  <c r="ET4" i="5"/>
  <c r="EP4" i="5"/>
  <c r="EL4" i="5"/>
  <c r="EH4" i="5"/>
  <c r="ED4" i="5"/>
  <c r="DZ4" i="5"/>
  <c r="DV4" i="5"/>
  <c r="DR4" i="5"/>
  <c r="DN4" i="5"/>
  <c r="DJ4" i="5"/>
  <c r="DF4" i="5"/>
  <c r="DB4" i="5"/>
  <c r="CX4" i="5"/>
  <c r="CS4" i="5"/>
  <c r="EW4" i="5"/>
  <c r="EO4" i="5"/>
  <c r="EG4" i="5"/>
  <c r="DY4" i="5"/>
  <c r="DQ4" i="5"/>
  <c r="DI4" i="5"/>
  <c r="DA4" i="5"/>
  <c r="EY4" i="5"/>
  <c r="EQ4" i="5"/>
  <c r="EI4" i="5"/>
  <c r="EA4" i="5"/>
  <c r="DS4" i="5"/>
  <c r="DK4" i="5"/>
  <c r="DC4" i="5"/>
  <c r="CT4" i="5"/>
  <c r="EU4" i="5"/>
  <c r="EM4" i="5"/>
  <c r="EE4" i="5"/>
  <c r="DW4" i="5"/>
  <c r="DO4" i="5"/>
  <c r="DG4" i="5"/>
  <c r="CY4" i="5"/>
  <c r="ES4" i="5"/>
  <c r="EK4" i="5"/>
  <c r="EC4" i="5"/>
  <c r="DU4" i="5"/>
  <c r="DM4" i="5"/>
  <c r="DE4" i="5"/>
  <c r="CW4" i="5"/>
</calcChain>
</file>

<file path=xl/sharedStrings.xml><?xml version="1.0" encoding="utf-8"?>
<sst xmlns="http://schemas.openxmlformats.org/spreadsheetml/2006/main" count="1059" uniqueCount="412">
  <si>
    <t>XX</t>
  </si>
  <si>
    <t>EUR</t>
  </si>
  <si>
    <t>CHF</t>
  </si>
  <si>
    <t>USD</t>
  </si>
  <si>
    <t>GBP</t>
  </si>
  <si>
    <t>SAR</t>
  </si>
  <si>
    <t>EGP</t>
  </si>
  <si>
    <t>AED</t>
  </si>
  <si>
    <t>Initiative</t>
  </si>
  <si>
    <t>Currency</t>
  </si>
  <si>
    <t xml:space="preserve">Currency </t>
  </si>
  <si>
    <t>Accor Mövenpick - Savings Tracker</t>
  </si>
  <si>
    <t>SL No</t>
  </si>
  <si>
    <t>InitiativeUID</t>
  </si>
  <si>
    <t>Consultant Name</t>
  </si>
  <si>
    <t>Supplier Region</t>
  </si>
  <si>
    <t>Supplier Country</t>
  </si>
  <si>
    <t>Supplier Country Code</t>
  </si>
  <si>
    <t>Bundle</t>
  </si>
  <si>
    <t>Supplier Name - Accor</t>
  </si>
  <si>
    <t>Supplier Name - MVP</t>
  </si>
  <si>
    <t>Accor Category code</t>
  </si>
  <si>
    <t>Accor Category EN</t>
  </si>
  <si>
    <t>Total Savings Target</t>
  </si>
  <si>
    <t>Accor Hotel Savings Target</t>
  </si>
  <si>
    <t>MHR Hotel Savings Target</t>
  </si>
  <si>
    <t>GPO remuneration increase Target</t>
  </si>
  <si>
    <t>François</t>
  </si>
  <si>
    <t>Europe</t>
  </si>
  <si>
    <t>Switzerland</t>
  </si>
  <si>
    <t>F&amp;B</t>
  </si>
  <si>
    <t>Transgourmet</t>
  </si>
  <si>
    <t>AR0001</t>
  </si>
  <si>
    <t>Fresh food multi-family</t>
  </si>
  <si>
    <t>Feldschlösschen Getränke</t>
  </si>
  <si>
    <t>A00004</t>
  </si>
  <si>
    <t>BEER, MINERAL WATER, SOFT DRINKS</t>
  </si>
  <si>
    <t>Emmi Frisch</t>
  </si>
  <si>
    <t>A00007</t>
  </si>
  <si>
    <t>Dairy, eggs, cheese</t>
  </si>
  <si>
    <t>Aryzta Food</t>
  </si>
  <si>
    <t xml:space="preserve">Aryzta Food </t>
  </si>
  <si>
    <t>Germany</t>
  </si>
  <si>
    <t>Services</t>
  </si>
  <si>
    <t>Cleaning (several)</t>
  </si>
  <si>
    <t>E00028</t>
  </si>
  <si>
    <t>Cleaning contractors</t>
  </si>
  <si>
    <t>Laundry (several)</t>
  </si>
  <si>
    <t>Laundry (Kruppert)</t>
  </si>
  <si>
    <t>E0L005</t>
  </si>
  <si>
    <t>Laundry dry cleaning</t>
  </si>
  <si>
    <t>TransGourmet</t>
  </si>
  <si>
    <t>Frischeparadies</t>
  </si>
  <si>
    <t>GEVA</t>
  </si>
  <si>
    <t>OS&amp;E Products</t>
  </si>
  <si>
    <t>Igefa</t>
  </si>
  <si>
    <t>E00031</t>
  </si>
  <si>
    <t>DISPOSABLE PRODUCTS</t>
  </si>
  <si>
    <t>CF Gastro</t>
  </si>
  <si>
    <t>A00006</t>
  </si>
  <si>
    <t>Fresh fruit &amp; vegetables</t>
  </si>
  <si>
    <t>WFS Wurst</t>
  </si>
  <si>
    <t>A00003</t>
  </si>
  <si>
    <t>Meat, poultry, rabbit</t>
  </si>
  <si>
    <t>Froneri Scholler</t>
  </si>
  <si>
    <t>AR0002</t>
  </si>
  <si>
    <t>Frozen food multi-family</t>
  </si>
  <si>
    <t>Deutsche See</t>
  </si>
  <si>
    <t>A00008</t>
  </si>
  <si>
    <t>Fresh fish, crustations &amp; shellfish</t>
  </si>
  <si>
    <t>FFD</t>
  </si>
  <si>
    <t>A00005</t>
  </si>
  <si>
    <t>Wine, spirits</t>
  </si>
  <si>
    <t>Elka Frische</t>
  </si>
  <si>
    <t>Coca-Cola</t>
  </si>
  <si>
    <t>Sander Gourmet</t>
  </si>
  <si>
    <t>A00015</t>
  </si>
  <si>
    <t>Ready-made meals</t>
  </si>
  <si>
    <t>Bos Food</t>
  </si>
  <si>
    <t>A00014</t>
  </si>
  <si>
    <t>Dry goods</t>
  </si>
  <si>
    <t>Delta Fleisch</t>
  </si>
  <si>
    <t>Fabien</t>
  </si>
  <si>
    <t>The Netherlands</t>
  </si>
  <si>
    <t>CSU</t>
  </si>
  <si>
    <t>Viku</t>
  </si>
  <si>
    <t>Éric</t>
  </si>
  <si>
    <t>Bidfood</t>
  </si>
  <si>
    <t>Hanos</t>
  </si>
  <si>
    <t>Antoine</t>
  </si>
  <si>
    <t>Nice To Meat</t>
  </si>
  <si>
    <t>Electricity (Engie)</t>
  </si>
  <si>
    <t>Electricity (Nieuwestroom)</t>
  </si>
  <si>
    <t>E00056</t>
  </si>
  <si>
    <t>Electricity</t>
  </si>
  <si>
    <t>Gas (Engie)</t>
  </si>
  <si>
    <t>Gas (Nieuwestroom)</t>
  </si>
  <si>
    <t>E00062</t>
  </si>
  <si>
    <t>Gas</t>
  </si>
  <si>
    <t>Heineken</t>
  </si>
  <si>
    <t>Gábor</t>
  </si>
  <si>
    <t>MEA</t>
  </si>
  <si>
    <t>Egypt</t>
  </si>
  <si>
    <t>Diversey</t>
  </si>
  <si>
    <t>Ecolab</t>
  </si>
  <si>
    <t>E00033</t>
  </si>
  <si>
    <t>CHEMICALS</t>
  </si>
  <si>
    <t>Oriol</t>
  </si>
  <si>
    <t>Saudi Arabia</t>
  </si>
  <si>
    <t>Gulfwest</t>
  </si>
  <si>
    <t>MR0001</t>
  </si>
  <si>
    <t>Food and non food distributors</t>
  </si>
  <si>
    <t>Al Munajem</t>
  </si>
  <si>
    <t>Fresh Fruit &amp; Vegetables</t>
  </si>
  <si>
    <t>UAE</t>
  </si>
  <si>
    <t>Elevator Maintenance</t>
  </si>
  <si>
    <t>E00045</t>
  </si>
  <si>
    <t>Lifts, escalators, automatic doors</t>
  </si>
  <si>
    <t>Blycolin</t>
  </si>
  <si>
    <t>Laundry</t>
  </si>
  <si>
    <t>Bunzl</t>
  </si>
  <si>
    <t>Hazet</t>
  </si>
  <si>
    <t>Uehlinger</t>
  </si>
  <si>
    <t>Webstar</t>
  </si>
  <si>
    <t>Ada Cosmetics</t>
  </si>
  <si>
    <t>E00032</t>
  </si>
  <si>
    <t>GUEST AMENITIES</t>
  </si>
  <si>
    <t>Top Bakkers</t>
  </si>
  <si>
    <t>Bakkerij Bartels</t>
  </si>
  <si>
    <t>A00009</t>
  </si>
  <si>
    <t>BAKERY</t>
  </si>
  <si>
    <t>Hygienic Paper Company</t>
  </si>
  <si>
    <t>Meat, Poultry, Rabbit</t>
  </si>
  <si>
    <t>Van Gelder</t>
  </si>
  <si>
    <t>Chef Gourmet</t>
  </si>
  <si>
    <t>Ronin</t>
  </si>
  <si>
    <t>Lyreco</t>
  </si>
  <si>
    <t>E00017</t>
  </si>
  <si>
    <t>OFFICE SUPPLIES</t>
  </si>
  <si>
    <t>Gourmador</t>
  </si>
  <si>
    <t>Duni</t>
  </si>
  <si>
    <t>Schindler, Otis</t>
  </si>
  <si>
    <t>Elevator Maintenance (several)</t>
  </si>
  <si>
    <t>Skylift</t>
  </si>
  <si>
    <t>KONE</t>
  </si>
  <si>
    <t>Eggs, Cheese</t>
  </si>
  <si>
    <t>Dry Goods</t>
  </si>
  <si>
    <t>DRY GOODS</t>
  </si>
  <si>
    <t>Hot Drinks</t>
  </si>
  <si>
    <t>A00010</t>
  </si>
  <si>
    <t>HOT DRINKS</t>
  </si>
  <si>
    <t>Ice cream</t>
  </si>
  <si>
    <t>A00013</t>
  </si>
  <si>
    <t>Pastry &amp; cakes (fresh &amp; frozen), ice cream, sorbet</t>
  </si>
  <si>
    <t>Bakery &amp; Pastry</t>
  </si>
  <si>
    <t>Select</t>
  </si>
  <si>
    <t>AE-F&amp;B-Bakery &amp; Pastry_Common</t>
  </si>
  <si>
    <t>AE-F&amp;B-Dry Goods_Common</t>
  </si>
  <si>
    <t>AE-F&amp;B-Eggs, Cheese_Common</t>
  </si>
  <si>
    <t>AE-F&amp;B-Hot Drinks_Common</t>
  </si>
  <si>
    <t>AE-F&amp;B-Ice cream_Common</t>
  </si>
  <si>
    <t>AE-F&amp;B-Meat, Poultry, Rabbit_Common</t>
  </si>
  <si>
    <t>AE-OS&amp;E Products-Diversey_Common</t>
  </si>
  <si>
    <t>AE-Services-Elevator Maintenance_Common</t>
  </si>
  <si>
    <t>AE-Services-Laundry_Common</t>
  </si>
  <si>
    <t xml:space="preserve">CH-F&amp;B-Aryzta Food-Aryzta Food </t>
  </si>
  <si>
    <t>CH-F&amp;B-Emmi Frisch_Common</t>
  </si>
  <si>
    <t>CH-F&amp;B-Feldschlösschen Getränke_Common</t>
  </si>
  <si>
    <t>CH-F&amp;B-Gourmador_Common</t>
  </si>
  <si>
    <t>CH-F&amp;B-Ronin_Common</t>
  </si>
  <si>
    <t>CH-F&amp;B-Transgourmet_Common</t>
  </si>
  <si>
    <t>CH-OS&amp;E Products-Ada Cosmetics_Common</t>
  </si>
  <si>
    <t>CH-OS&amp;E Products-Diversey-Ecolab</t>
  </si>
  <si>
    <t>CH-OS&amp;E Products-Duni_Common</t>
  </si>
  <si>
    <t>CH-OS&amp;E Products-Lyreco_Common</t>
  </si>
  <si>
    <t>CH-Services-Laundry_Common</t>
  </si>
  <si>
    <t>DE-F&amp;B-Bos Food_Common</t>
  </si>
  <si>
    <t>DE-F&amp;B-CF Gastro_Common</t>
  </si>
  <si>
    <t>DE-F&amp;B-Coca-Cola_Common</t>
  </si>
  <si>
    <t>DE-F&amp;B-Delta Fleisch_Common</t>
  </si>
  <si>
    <t>DE-F&amp;B-Deutsche See_Common</t>
  </si>
  <si>
    <t>DE-F&amp;B-Elka Frische_Common</t>
  </si>
  <si>
    <t>DE-F&amp;B-FFD_Common</t>
  </si>
  <si>
    <t>DE-F&amp;B-Frischeparadies_Common</t>
  </si>
  <si>
    <t>DE-F&amp;B-Froneri Scholler_Common</t>
  </si>
  <si>
    <t>DE-F&amp;B-GEVA_Common</t>
  </si>
  <si>
    <t>DE-F&amp;B-Sander Gourmet_Common</t>
  </si>
  <si>
    <t>DE-F&amp;B-TransGourmet_Common</t>
  </si>
  <si>
    <t>DE-F&amp;B-WFS Wurst_Common</t>
  </si>
  <si>
    <t>DE-OS&amp;E Products-Diversey-Ecolab</t>
  </si>
  <si>
    <t>DE-OS&amp;E Products-Igefa_Common</t>
  </si>
  <si>
    <t>DE-Services-Cleaning (several)_Common</t>
  </si>
  <si>
    <t>DE-Services-Electricity_Common</t>
  </si>
  <si>
    <t>DE-Services-Laundry (several)-Laundry (Kruppert)</t>
  </si>
  <si>
    <t>DE-Services-Schindler, Otis-Elevator Maintenance (several)</t>
  </si>
  <si>
    <t>EG-F&amp;B-Fresh Fruit &amp; Vegetables_Common</t>
  </si>
  <si>
    <t>EG-F&amp;B-Meat, Poultry, Rabbit_Common</t>
  </si>
  <si>
    <t>EG-OS&amp;E Products-Diversey-Ecolab</t>
  </si>
  <si>
    <t>NL-F&amp;B-Bidfood-Hanos</t>
  </si>
  <si>
    <t>NL-F&amp;B-Nice To Meat_Common</t>
  </si>
  <si>
    <t>NL-F&amp;B-Top Bakkers-Bakkerij Bartels</t>
  </si>
  <si>
    <t>NL-F&amp;B-Van Gelder_Common</t>
  </si>
  <si>
    <t>NL-OS&amp;E Products-Bunzl-Ada Cosmetics</t>
  </si>
  <si>
    <t>NL-OS&amp;E Products-Bunzl-Hazet</t>
  </si>
  <si>
    <t>NL-Services-Blycolin_Common</t>
  </si>
  <si>
    <t>NL-Services-CSU-Viku</t>
  </si>
  <si>
    <t>NL-Services-Electricity (Engie)-Electricity (Nieuwestroom)</t>
  </si>
  <si>
    <t>NL-Services-Gas (Engie)-Gas (Nieuwestroom)</t>
  </si>
  <si>
    <t>NL-Services-Skylift-KONE</t>
  </si>
  <si>
    <t>SA-F&amp;B-Al Munajem_Common</t>
  </si>
  <si>
    <t>SA-F&amp;B-Gulfwest_Common</t>
  </si>
  <si>
    <t>SA-OS&amp;E Products-Hygienic Paper Company_Common</t>
  </si>
  <si>
    <t>SA-Services-Elevator Maintenance_Common</t>
  </si>
  <si>
    <t>SAVINGS POTENTIALS</t>
  </si>
  <si>
    <t>SAVINGS POTENTIALS --&gt;</t>
  </si>
  <si>
    <t>MHR Hotel Savings</t>
  </si>
  <si>
    <t>Services (Potential)</t>
  </si>
  <si>
    <t>TARGET SAVINGS --&gt;</t>
  </si>
  <si>
    <t>Services (Target)</t>
  </si>
  <si>
    <t>Copy from Savings Summary</t>
  </si>
  <si>
    <t>DE</t>
  </si>
  <si>
    <t>CH</t>
  </si>
  <si>
    <t>NL</t>
  </si>
  <si>
    <t>SA</t>
  </si>
  <si>
    <t>EG</t>
  </si>
  <si>
    <t>AE</t>
  </si>
  <si>
    <t>MA</t>
  </si>
  <si>
    <t>JO</t>
  </si>
  <si>
    <t>QA</t>
  </si>
  <si>
    <t>KW</t>
  </si>
  <si>
    <t>LB</t>
  </si>
  <si>
    <t>BH</t>
  </si>
  <si>
    <t>Include in tracker? (Fabien)</t>
  </si>
  <si>
    <t># PN compared</t>
  </si>
  <si>
    <t>Accor Nominated Spend</t>
  </si>
  <si>
    <t>Accor Annual Spend- priceslist</t>
  </si>
  <si>
    <t>Accor compared spend</t>
  </si>
  <si>
    <t xml:space="preserve">MHR Annual Spend </t>
  </si>
  <si>
    <t>MHR compared Spend</t>
  </si>
  <si>
    <t>Total Savings</t>
  </si>
  <si>
    <t>Accor Hotel Savings</t>
  </si>
  <si>
    <t>Accor GPO remuneration increase</t>
  </si>
  <si>
    <t>MHR GPO remuneration increase</t>
  </si>
  <si>
    <t>Comment</t>
  </si>
  <si>
    <t>Number of MHR rooms in Country</t>
  </si>
  <si>
    <t>Accor compared spend %</t>
  </si>
  <si>
    <t>MHR compared Spend %</t>
  </si>
  <si>
    <t>Accor Hotel Savings (% of matched)</t>
  </si>
  <si>
    <t>Accor Hotel Savings (% of analyzed)</t>
  </si>
  <si>
    <t>MHR Hotel Savings (% of matched)</t>
  </si>
  <si>
    <t>MHR Hotel Savings (% of analyzed)</t>
  </si>
  <si>
    <t>MHR hotel savings per room per year</t>
  </si>
  <si>
    <t>Accor group remuneration increase</t>
  </si>
  <si>
    <t>-</t>
  </si>
  <si>
    <t>Stuttgart Airport</t>
  </si>
  <si>
    <t>Frankfurt City</t>
  </si>
  <si>
    <t>Berlin</t>
  </si>
  <si>
    <t>Hamburg</t>
  </si>
  <si>
    <t>Muenster</t>
  </si>
  <si>
    <t>Munich Airport</t>
  </si>
  <si>
    <t>Nuremberg Airport</t>
  </si>
  <si>
    <t>Casino Geneva</t>
  </si>
  <si>
    <t>Lausanne</t>
  </si>
  <si>
    <t>Zurich Airport</t>
  </si>
  <si>
    <t>Zurich Regensdorf</t>
  </si>
  <si>
    <t>Egerkingen</t>
  </si>
  <si>
    <t>Amsterdam City Centre</t>
  </si>
  <si>
    <t>S Hertogenbosch</t>
  </si>
  <si>
    <t xml:space="preserve">Anwar Al Madinah </t>
  </si>
  <si>
    <t>Residence Hajar Tower</t>
  </si>
  <si>
    <t xml:space="preserve">Riyadh  </t>
  </si>
  <si>
    <t>City Star Jeddah</t>
  </si>
  <si>
    <t xml:space="preserve">Madinah </t>
  </si>
  <si>
    <t>Yanbu</t>
  </si>
  <si>
    <t>Qassim</t>
  </si>
  <si>
    <t>Al Khobar</t>
  </si>
  <si>
    <t>Jeddah</t>
  </si>
  <si>
    <t>Al Nawras Jeddah</t>
  </si>
  <si>
    <t>Beach Al Khobar</t>
  </si>
  <si>
    <t>Taba</t>
  </si>
  <si>
    <t>Spa El Gouna</t>
  </si>
  <si>
    <t>Soma Bay</t>
  </si>
  <si>
    <t>Aswan</t>
  </si>
  <si>
    <t xml:space="preserve">Casino Cairo Media City </t>
  </si>
  <si>
    <t>Spa Dead Sea</t>
  </si>
  <si>
    <t>Sharm El Sheikh</t>
  </si>
  <si>
    <t>El Quseir</t>
  </si>
  <si>
    <t xml:space="preserve">El Sokhna </t>
  </si>
  <si>
    <t xml:space="preserve">Ibn Battuta Gate  </t>
  </si>
  <si>
    <t>Jumeirah Beach</t>
  </si>
  <si>
    <t>Bur Dubai</t>
  </si>
  <si>
    <t>Dubai - Downtown</t>
  </si>
  <si>
    <t xml:space="preserve">Apartment Al Mamzar Square Dubai  </t>
  </si>
  <si>
    <t>Jumeirah Lakes Towers</t>
  </si>
  <si>
    <t>Bur Dubai Residence  Apartments</t>
  </si>
  <si>
    <t>Palais des Congres Marrakech</t>
  </si>
  <si>
    <t>Malabata, Tanger</t>
  </si>
  <si>
    <t xml:space="preserve">Casablanca </t>
  </si>
  <si>
    <t>Spa Tala Bay Aqaba</t>
  </si>
  <si>
    <t>Residence Aqaba</t>
  </si>
  <si>
    <t>Petra</t>
  </si>
  <si>
    <t xml:space="preserve">Nabatean Castle </t>
  </si>
  <si>
    <t>West Bay Doha</t>
  </si>
  <si>
    <t>Doha</t>
  </si>
  <si>
    <t>Al Aziziyah Doha</t>
  </si>
  <si>
    <t>Al Bidaa`a Kuwait</t>
  </si>
  <si>
    <t>Kuwait</t>
  </si>
  <si>
    <t>Beirut</t>
  </si>
  <si>
    <t>Bahrain</t>
  </si>
  <si>
    <t>Accor Hotel Savings Target (% of matched)</t>
  </si>
  <si>
    <t>Accor Hotel Savings Target (% of analyzed)</t>
  </si>
  <si>
    <t>MHR Hotel Savings Target (% of matched)</t>
  </si>
  <si>
    <t>MHR Hotel Savings Target (% of analyzed)</t>
  </si>
  <si>
    <t>MHR hotel savings Target per room per year</t>
  </si>
  <si>
    <t>X</t>
  </si>
  <si>
    <t>Targeted-Stuttgart Airport</t>
  </si>
  <si>
    <t>Targeted-Frankfurt City</t>
  </si>
  <si>
    <t>Targeted-Berlin</t>
  </si>
  <si>
    <t>Targeted-Hamburg</t>
  </si>
  <si>
    <t>Targeted-Muenster</t>
  </si>
  <si>
    <t>Targeted-Munich Airport</t>
  </si>
  <si>
    <t>Targeted-Nuremberg Airport</t>
  </si>
  <si>
    <t>Targeted-Casino Geneva</t>
  </si>
  <si>
    <t>Targeted-Lausanne</t>
  </si>
  <si>
    <t>Targeted-Zurich Airport</t>
  </si>
  <si>
    <t>Targeted-Zurich Regensdorf</t>
  </si>
  <si>
    <t>Targeted-Egerkingen</t>
  </si>
  <si>
    <t>Targeted-Amsterdam City Centre</t>
  </si>
  <si>
    <t>Targeted-S Hertogenbosch</t>
  </si>
  <si>
    <t xml:space="preserve">Targeted-Anwar Al Madinah </t>
  </si>
  <si>
    <t>Targeted-Residence Hajar Tower</t>
  </si>
  <si>
    <t xml:space="preserve">Targeted-Riyadh  </t>
  </si>
  <si>
    <t>Targeted-City Star Jeddah</t>
  </si>
  <si>
    <t xml:space="preserve">Targeted-Madinah </t>
  </si>
  <si>
    <t>Targeted-Yanbu</t>
  </si>
  <si>
    <t>Targeted-Qassim</t>
  </si>
  <si>
    <t>Targeted-Al Khobar</t>
  </si>
  <si>
    <t>Targeted-Jeddah</t>
  </si>
  <si>
    <t>Targeted-Al Nawras Jeddah</t>
  </si>
  <si>
    <t>Targeted-Beach Al Khobar</t>
  </si>
  <si>
    <t>Targeted-Taba</t>
  </si>
  <si>
    <t>Targeted-Spa El Gouna</t>
  </si>
  <si>
    <t>Targeted-Soma Bay</t>
  </si>
  <si>
    <t>Targeted-Aswan</t>
  </si>
  <si>
    <t xml:space="preserve">Targeted-Casino Cairo Media City </t>
  </si>
  <si>
    <t>Targeted-Spa Dead Sea</t>
  </si>
  <si>
    <t>Targeted-Sharm El Sheikh</t>
  </si>
  <si>
    <t>Targeted-El Quseir</t>
  </si>
  <si>
    <t xml:space="preserve">Targeted-El Sokhna </t>
  </si>
  <si>
    <t xml:space="preserve">Targeted-Ibn Battuta Gate  </t>
  </si>
  <si>
    <t>Targeted-Jumeirah Beach</t>
  </si>
  <si>
    <t>Targeted-Bur Dubai</t>
  </si>
  <si>
    <t>Targeted-Dubai - Downtown</t>
  </si>
  <si>
    <t xml:space="preserve">Targeted-Apartment Al Mamzar Square Dubai  </t>
  </si>
  <si>
    <t>Targeted-Jumeirah Lakes Towers</t>
  </si>
  <si>
    <t>Targeted-Bur Dubai Residence  Apartments</t>
  </si>
  <si>
    <t>Targeted-Palais des Congres Marrakech</t>
  </si>
  <si>
    <t>Targeted-Malabata, Tanger</t>
  </si>
  <si>
    <t xml:space="preserve">Targeted-Casablanca </t>
  </si>
  <si>
    <t>Targeted-Spa Tala Bay Aqaba</t>
  </si>
  <si>
    <t>Targeted-Residence Aqaba</t>
  </si>
  <si>
    <t>Targeted-Petra</t>
  </si>
  <si>
    <t xml:space="preserve">Targeted-Nabatean Castle </t>
  </si>
  <si>
    <t>Targeted-West Bay Doha</t>
  </si>
  <si>
    <t>Targeted-Doha</t>
  </si>
  <si>
    <t>Targeted-Al Aziziyah Doha</t>
  </si>
  <si>
    <t>Targeted-Al Bidaa`a Kuwait</t>
  </si>
  <si>
    <t>Targeted-Kuwait</t>
  </si>
  <si>
    <t>Targeted-Beirut</t>
  </si>
  <si>
    <t>Targeted-Bahrain</t>
  </si>
  <si>
    <t>OK tracker (Fabien)</t>
  </si>
  <si>
    <t>Country</t>
  </si>
  <si>
    <t>Implementation date</t>
  </si>
  <si>
    <t>Target</t>
  </si>
  <si>
    <t>Actual</t>
  </si>
  <si>
    <t xml:space="preserve">GPO rem. increase </t>
  </si>
  <si>
    <t>GPO rem. increase</t>
  </si>
  <si>
    <t xml:space="preserve">Implementation date </t>
  </si>
  <si>
    <t xml:space="preserve">Currency  </t>
  </si>
  <si>
    <t xml:space="preserve">Currency    </t>
  </si>
  <si>
    <t>DE-FF&amp;E-Hilding Anders-(TBD)</t>
  </si>
  <si>
    <t>MA-FF&amp;E-Samsung_Common</t>
  </si>
  <si>
    <t>Initiative 1</t>
  </si>
  <si>
    <t>Initiative 2</t>
  </si>
  <si>
    <t>Initiative 3</t>
  </si>
  <si>
    <t>Initiative 4</t>
  </si>
  <si>
    <t>Initiative 5</t>
  </si>
  <si>
    <t>Initiative 6</t>
  </si>
  <si>
    <t>Initiative 7</t>
  </si>
  <si>
    <t>Initiative 8</t>
  </si>
  <si>
    <t>Initiative 9</t>
  </si>
  <si>
    <t>Initiative 10</t>
  </si>
  <si>
    <t>Initiative 11</t>
  </si>
  <si>
    <t>Initiative 12</t>
  </si>
  <si>
    <t>Initiative 13</t>
  </si>
  <si>
    <t>Initiative 14</t>
  </si>
  <si>
    <t>Initiative 15</t>
  </si>
  <si>
    <t>Initiative 16</t>
  </si>
  <si>
    <t>Initiative 17</t>
  </si>
  <si>
    <t>Initiative 18</t>
  </si>
  <si>
    <t>Initiative 19</t>
  </si>
  <si>
    <t>Initiative 20</t>
  </si>
  <si>
    <t>Initiative 21</t>
  </si>
  <si>
    <t>Initiative 22</t>
  </si>
  <si>
    <t>Initiative 23</t>
  </si>
  <si>
    <t>Initiative 24</t>
  </si>
  <si>
    <t>M hotel savings</t>
  </si>
  <si>
    <t>A hotel savings</t>
  </si>
  <si>
    <t xml:space="preserve">M hotel savings </t>
  </si>
  <si>
    <t xml:space="preserve">A hotel savings </t>
  </si>
  <si>
    <t>Supplier A</t>
  </si>
  <si>
    <t>Supplier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</si>
</sst>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€_-;\-* #,##0.00\ _€_-;_-* &quot;-&quot;??\ _€_-;_-@_-"/>
    <numFmt numFmtId="164" formatCode="#,##0\ &quot;€&quot;;\-#,##0\ &quot;€&quot;;\-"/>
    <numFmt numFmtId="165" formatCode="_-* #,##0\ _€_-;\-* #,##0\ _€_-;_-* &quot;-&quot;??\ _€_-;_-@_-"/>
    <numFmt numFmtId="166" formatCode="#,##0\ &quot;€&quot;"/>
    <numFmt numFmtId="167" formatCode="0.0%"/>
    <numFmt numFmtId="168" formatCode="#,##0.00\ &quot;€&quot;;\-#,##0.00\ &quot;€&quot;;\-"/>
    <numFmt numFmtId="169" formatCode="0.000_ ;[Red]\-0.000\ 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0"/>
      <name val="Georgia"/>
      <family val="1"/>
    </font>
    <font>
      <sz val="10"/>
      <color theme="1" tint="0.249977111117893"/>
      <name val="Georgia"/>
      <family val="1"/>
    </font>
    <font>
      <b/>
      <sz val="14"/>
      <color theme="0"/>
      <name val="Georgia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002D3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B5BE"/>
        <bgColor indexed="64"/>
      </patternFill>
    </fill>
    <fill>
      <patternFill patternType="solid">
        <fgColor rgb="FFD96578"/>
        <bgColor indexed="64"/>
      </patternFill>
    </fill>
    <fill>
      <patternFill patternType="solid">
        <fgColor rgb="FF99C0EB"/>
        <bgColor indexed="64"/>
      </patternFill>
    </fill>
    <fill>
      <patternFill patternType="solid">
        <fgColor rgb="FFDFEBF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7" fillId="2" borderId="3" xfId="0" applyFont="1" applyFill="1" applyBorder="1" applyAlignment="1">
      <alignment vertical="center"/>
    </xf>
    <xf numFmtId="164" fontId="0" fillId="2" borderId="2" xfId="1" applyNumberFormat="1" applyFont="1" applyFill="1" applyBorder="1" applyAlignment="1">
      <alignment vertical="center" wrapText="1"/>
    </xf>
    <xf numFmtId="164" fontId="0" fillId="6" borderId="2" xfId="1" applyNumberFormat="1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vertical="center" wrapText="1"/>
    </xf>
    <xf numFmtId="165" fontId="3" fillId="11" borderId="1" xfId="1" applyNumberFormat="1" applyFont="1" applyFill="1" applyBorder="1" applyAlignment="1">
      <alignment vertical="center" wrapText="1"/>
    </xf>
    <xf numFmtId="165" fontId="3" fillId="0" borderId="8" xfId="1" applyNumberFormat="1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0" fillId="2" borderId="2" xfId="0" applyFill="1" applyBorder="1" applyAlignment="1">
      <alignment vertical="center"/>
    </xf>
    <xf numFmtId="3" fontId="0" fillId="2" borderId="2" xfId="0" applyNumberFormat="1" applyFill="1" applyBorder="1" applyAlignment="1">
      <alignment vertical="center" wrapText="1"/>
    </xf>
    <xf numFmtId="166" fontId="0" fillId="2" borderId="2" xfId="0" applyNumberFormat="1" applyFill="1" applyBorder="1" applyAlignment="1">
      <alignment vertical="center" wrapText="1"/>
    </xf>
    <xf numFmtId="166" fontId="0" fillId="6" borderId="2" xfId="0" applyNumberFormat="1" applyFill="1" applyBorder="1" applyAlignment="1">
      <alignment vertical="center" wrapText="1"/>
    </xf>
    <xf numFmtId="0" fontId="0" fillId="0" borderId="3" xfId="0" applyFill="1" applyBorder="1" applyAlignment="1">
      <alignment vertical="center"/>
    </xf>
    <xf numFmtId="9" fontId="0" fillId="2" borderId="2" xfId="2" applyNumberFormat="1" applyFont="1" applyFill="1" applyBorder="1" applyAlignment="1">
      <alignment vertical="center" wrapText="1"/>
    </xf>
    <xf numFmtId="167" fontId="0" fillId="2" borderId="2" xfId="2" applyNumberFormat="1" applyFont="1" applyFill="1" applyBorder="1" applyAlignment="1">
      <alignment vertical="center" wrapText="1"/>
    </xf>
    <xf numFmtId="168" fontId="0" fillId="2" borderId="2" xfId="1" applyNumberFormat="1" applyFont="1" applyFill="1" applyBorder="1" applyAlignment="1">
      <alignment vertical="center" wrapText="1"/>
    </xf>
    <xf numFmtId="164" fontId="0" fillId="2" borderId="8" xfId="1" applyNumberFormat="1" applyFont="1" applyFill="1" applyBorder="1" applyAlignment="1">
      <alignment vertical="center" wrapText="1"/>
    </xf>
    <xf numFmtId="165" fontId="0" fillId="2" borderId="10" xfId="1" applyNumberFormat="1" applyFont="1" applyFill="1" applyBorder="1" applyAlignment="1">
      <alignment vertical="center" wrapText="1"/>
    </xf>
    <xf numFmtId="165" fontId="0" fillId="2" borderId="2" xfId="1" applyNumberFormat="1" applyFont="1" applyFill="1" applyBorder="1" applyAlignment="1">
      <alignment vertical="center" wrapText="1"/>
    </xf>
    <xf numFmtId="3" fontId="0" fillId="2" borderId="2" xfId="1" applyNumberFormat="1" applyFont="1" applyFill="1" applyBorder="1" applyAlignment="1">
      <alignment vertical="center" wrapText="1"/>
    </xf>
    <xf numFmtId="166" fontId="0" fillId="2" borderId="2" xfId="1" applyNumberFormat="1" applyFont="1" applyFill="1" applyBorder="1" applyAlignment="1">
      <alignment vertical="center" wrapText="1"/>
    </xf>
    <xf numFmtId="166" fontId="0" fillId="6" borderId="2" xfId="1" applyNumberFormat="1" applyFont="1" applyFill="1" applyBorder="1" applyAlignment="1">
      <alignment vertical="center" wrapText="1"/>
    </xf>
    <xf numFmtId="164" fontId="0" fillId="2" borderId="0" xfId="0" applyNumberFormat="1" applyFill="1" applyAlignment="1">
      <alignment vertical="center"/>
    </xf>
    <xf numFmtId="164" fontId="0" fillId="2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2" xfId="0" applyBorder="1"/>
    <xf numFmtId="0" fontId="0" fillId="0" borderId="0" xfId="0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12" fillId="12" borderId="15" xfId="0" applyFont="1" applyFill="1" applyBorder="1" applyAlignment="1">
      <alignment horizontal="center" vertical="center" wrapText="1"/>
    </xf>
    <xf numFmtId="0" fontId="13" fillId="14" borderId="15" xfId="0" applyFont="1" applyFill="1" applyBorder="1" applyAlignment="1">
      <alignment horizontal="center" vertical="center" wrapText="1"/>
    </xf>
    <xf numFmtId="0" fontId="13" fillId="17" borderId="15" xfId="0" applyFont="1" applyFill="1" applyBorder="1" applyAlignment="1">
      <alignment horizontal="center" vertical="center" wrapText="1"/>
    </xf>
    <xf numFmtId="0" fontId="13" fillId="17" borderId="16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vertical="center" wrapText="1"/>
    </xf>
    <xf numFmtId="0" fontId="0" fillId="2" borderId="12" xfId="0" applyFill="1" applyBorder="1" applyAlignment="1">
      <alignment vertical="center"/>
    </xf>
    <xf numFmtId="14" fontId="2" fillId="13" borderId="12" xfId="0" applyNumberFormat="1" applyFont="1" applyFill="1" applyBorder="1" applyAlignment="1">
      <alignment horizontal="center" vertical="center" wrapText="1"/>
    </xf>
    <xf numFmtId="0" fontId="0" fillId="18" borderId="0" xfId="0" applyFill="1"/>
    <xf numFmtId="169" fontId="2" fillId="13" borderId="12" xfId="0" applyNumberFormat="1" applyFont="1" applyFill="1" applyBorder="1" applyAlignment="1">
      <alignment horizontal="center" vertical="center" wrapText="1"/>
    </xf>
    <xf numFmtId="169" fontId="2" fillId="13" borderId="13" xfId="0" applyNumberFormat="1" applyFont="1" applyFill="1" applyBorder="1" applyAlignment="1">
      <alignment horizontal="center" vertical="center" wrapText="1"/>
    </xf>
    <xf numFmtId="0" fontId="14" fillId="15" borderId="0" xfId="0" applyFont="1" applyFill="1" applyAlignment="1">
      <alignment horizontal="center" vertical="center"/>
    </xf>
    <xf numFmtId="0" fontId="14" fillId="16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  <xf numFmtId="0" fontId="10" fillId="6" borderId="0" xfId="0" applyFont="1" applyFill="1" applyBorder="1" applyAlignment="1">
      <alignment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22"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9" formatCode="0.000_ ;[Red]\-0.000\ ;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9" formatCode="0.000_ ;[Red]\-0.000\ ;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9" formatCode="0.000_ ;[Red]\-0.000\ ;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0"/>
        </top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indexed="64"/>
          <bgColor rgb="FFFFCC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D04158"/>
      <color rgb="FFDFEBF9"/>
      <color rgb="FF99C0EB"/>
      <color rgb="FF8EC0F6"/>
      <color rgb="FF99CCFF"/>
      <color rgb="FFFCB518"/>
      <color rgb="FFFFBC15"/>
      <color rgb="FFE6A500"/>
      <color rgb="FFD96578"/>
      <color rgb="FFFFE9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127000</xdr:rowOff>
    </xdr:from>
    <xdr:to>
      <xdr:col>1</xdr:col>
      <xdr:colOff>670437</xdr:colOff>
      <xdr:row>4</xdr:row>
      <xdr:rowOff>30726</xdr:rowOff>
    </xdr:to>
    <xdr:sp macro="[0]!Rectangleàcoinsarrondis1_Cliqu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7650" y="127000"/>
          <a:ext cx="1184787" cy="640326"/>
        </a:xfrm>
        <a:prstGeom prst="roundRect">
          <a:avLst/>
        </a:prstGeom>
        <a:solidFill>
          <a:srgbClr val="002D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Georgia" panose="02040502050405020303" pitchFamily="18" charset="0"/>
            </a:rPr>
            <a:t>Report on prog</a:t>
          </a:r>
          <a:r>
            <a:rPr lang="fr-FR" sz="1100" b="1" baseline="0">
              <a:latin typeface="Georgia" panose="02040502050405020303" pitchFamily="18" charset="0"/>
            </a:rPr>
            <a:t>ress</a:t>
          </a:r>
          <a:endParaRPr lang="fr-FR" sz="1100" b="1">
            <a:latin typeface="Georgia" panose="02040502050405020303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cuments/MAP/20190131%20M&#246;venpick%20Savings%20and%20Battle%20Plan%20Tracker%20-%20v5.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wnloads/20190117%20M&#246;venpick%20Savings%20and%20Battle%20Plan%20Tracker%20-%20v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Savings Targets --&gt;"/>
      <sheetName val="1T.Savings overview per Country"/>
      <sheetName val="2T. Summary of Initiatives"/>
      <sheetName val="3T. Savings per MHR Hotel"/>
      <sheetName val="Savings Potentials --&gt;"/>
      <sheetName val="1P.Savings overview per Country"/>
      <sheetName val="2P. Summary of Initiatives"/>
      <sheetName val="3P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>
        <row r="3">
          <cell r="A3" t="str">
            <v>SL No</v>
          </cell>
          <cell r="B3" t="str">
            <v>INITIATIVE
(Select one - Duplicate if multi-phase battle plan)</v>
          </cell>
          <cell r="C3" t="str">
            <v>Supplier Region</v>
          </cell>
          <cell r="D3" t="str">
            <v>Supplier Country</v>
          </cell>
          <cell r="E3" t="str">
            <v>Supplier Country Code</v>
          </cell>
          <cell r="F3" t="str">
            <v>Bundle</v>
          </cell>
          <cell r="G3" t="str">
            <v>Supplier Name - Accor</v>
          </cell>
          <cell r="H3" t="str">
            <v>Supplier Name - MVP</v>
          </cell>
          <cell r="I3" t="str">
            <v>Accor Category code</v>
          </cell>
          <cell r="J3" t="str">
            <v>Accor Category EN</v>
          </cell>
          <cell r="K3" t="str">
            <v>Accor Nominated Spend</v>
          </cell>
          <cell r="L3" t="str">
            <v>Accor compared spend</v>
          </cell>
          <cell r="M3" t="str">
            <v xml:space="preserve">MHR Annual Spend </v>
          </cell>
          <cell r="N3" t="str">
            <v>MHR compared Spend</v>
          </cell>
          <cell r="O3" t="str">
            <v>Accor Hotel Savings</v>
          </cell>
          <cell r="P3" t="str">
            <v>MHR Hotel Savings</v>
          </cell>
          <cell r="Q3" t="str">
            <v>Accor GPO remuneration increase</v>
          </cell>
          <cell r="R3" t="str">
            <v>MHR GPO remuneration increase</v>
          </cell>
          <cell r="S3" t="str">
            <v>Accor Hotel Savings (% of matched)</v>
          </cell>
          <cell r="T3" t="str">
            <v>MHR Hotel Savings (% of matched)</v>
          </cell>
          <cell r="U3" t="str">
            <v>Accor group remuneration increase</v>
          </cell>
          <cell r="V3" t="str">
            <v>(Duplicate)</v>
          </cell>
          <cell r="W3" t="str">
            <v>Accor Nominated Spend</v>
          </cell>
          <cell r="X3" t="str">
            <v>Accor compared spend</v>
          </cell>
          <cell r="Y3" t="str">
            <v xml:space="preserve">MHR Annual Spend </v>
          </cell>
          <cell r="Z3" t="str">
            <v>MHR compared Spend</v>
          </cell>
          <cell r="AA3" t="str">
            <v>Accor Hotel Savings</v>
          </cell>
          <cell r="AB3" t="str">
            <v>MHR Hotel Savings</v>
          </cell>
          <cell r="AC3" t="str">
            <v>Accor GPO remuneration increase</v>
          </cell>
          <cell r="AD3" t="str">
            <v>MHR GPO remuneration increase</v>
          </cell>
          <cell r="AE3" t="str">
            <v>Accor Hotel Savings (% of matched)</v>
          </cell>
          <cell r="AF3" t="str">
            <v>MHR Hotel Savings (% of matched)</v>
          </cell>
          <cell r="AG3" t="str">
            <v>Accor group remuneration increase</v>
          </cell>
          <cell r="AH3" t="str">
            <v>Phase</v>
          </cell>
          <cell r="AI3" t="str">
            <v>Implementation start</v>
          </cell>
          <cell r="AJ3" t="str">
            <v>Implementation completed</v>
          </cell>
          <cell r="AK3" t="str">
            <v>Align / extend contract</v>
          </cell>
          <cell r="AL3" t="str">
            <v>Create new contract</v>
          </cell>
          <cell r="AM3" t="str">
            <v>Supplier switch</v>
          </cell>
          <cell r="AN3" t="str">
            <v>Launch RFP</v>
          </cell>
          <cell r="AO3" t="str">
            <v>Product switch</v>
          </cell>
          <cell r="AP3" t="str">
            <v>Spec change</v>
          </cell>
          <cell r="AQ3" t="str">
            <v>Demand / quantity reduction</v>
          </cell>
          <cell r="AR3" t="str">
            <v>Other</v>
          </cell>
          <cell r="AS3" t="str">
            <v>Price alignment</v>
          </cell>
          <cell r="AT3" t="str">
            <v>Remuneration alignment</v>
          </cell>
          <cell r="AU3" t="str">
            <v>Upsides - Additional price decrease</v>
          </cell>
          <cell r="AV3" t="str">
            <v>Upsides - Remuneration bracket increase</v>
          </cell>
          <cell r="AW3" t="str">
            <v>Accor hotel savings % - Opportunitu</v>
          </cell>
          <cell r="AX3" t="str">
            <v>Accor hotel savings % - Target</v>
          </cell>
          <cell r="AY3" t="str">
            <v>Delta Target vs Opportunity - Accor hotel savings</v>
          </cell>
          <cell r="AZ3" t="str">
            <v>OK Accor hotel savings for Initiative</v>
          </cell>
          <cell r="BA3" t="str">
            <v>Delta Target vs Opportunity - Accor hotel savings for Country</v>
          </cell>
          <cell r="BB3" t="str">
            <v>MHR hotel savings % - Opportunitu</v>
          </cell>
          <cell r="BC3" t="str">
            <v>Target MHR hotel savings %</v>
          </cell>
          <cell r="BD3" t="str">
            <v>Delta Target vs Opportunity - MVP hotel savings</v>
          </cell>
          <cell r="BE3" t="str">
            <v>OK MHR hotel savings for Initiative</v>
          </cell>
          <cell r="BF3" t="str">
            <v>Delta Target vs Opportunity - MHR hotel savings for Country</v>
          </cell>
          <cell r="BG3" t="str">
            <v>GPO rem increase - Opportunity / (Risk)</v>
          </cell>
          <cell r="BH3" t="str">
            <v>Target GPO rem increase</v>
          </cell>
          <cell r="BI3" t="str">
            <v>Delta Target vs Opportunity - GPO rem increase</v>
          </cell>
          <cell r="BJ3" t="str">
            <v>OK GPO rem increase for Initiative</v>
          </cell>
          <cell r="BK3" t="str">
            <v>Delta Target vs Opportunity - GPO rem increase for Country</v>
          </cell>
        </row>
        <row r="4">
          <cell r="A4">
            <v>1</v>
          </cell>
          <cell r="B4" t="str">
            <v>CH-F&amp;B-Transgourmet_Common</v>
          </cell>
          <cell r="C4" t="str">
            <v>Europe</v>
          </cell>
          <cell r="D4" t="str">
            <v>Switzerland</v>
          </cell>
          <cell r="E4" t="str">
            <v>CH</v>
          </cell>
          <cell r="F4" t="str">
            <v>F&amp;B</v>
          </cell>
          <cell r="G4" t="str">
            <v>Transgourmet</v>
          </cell>
          <cell r="H4" t="str">
            <v>Transgourmet</v>
          </cell>
          <cell r="I4" t="str">
            <v>AR0001</v>
          </cell>
          <cell r="J4" t="str">
            <v>Fresh food multi-family</v>
          </cell>
          <cell r="K4">
            <v>5709808.0100948969</v>
          </cell>
          <cell r="L4">
            <v>1649042.8291331634</v>
          </cell>
          <cell r="M4">
            <v>1789364.3983954806</v>
          </cell>
          <cell r="N4">
            <v>1108361.6732322408</v>
          </cell>
          <cell r="O4">
            <v>45750.468585698327</v>
          </cell>
          <cell r="P4">
            <v>21080.366795346523</v>
          </cell>
          <cell r="Q4">
            <v>-6960.3893291850818</v>
          </cell>
          <cell r="R4">
            <v>5607.5662570340528</v>
          </cell>
          <cell r="S4">
            <v>2.774365090914439E-2</v>
          </cell>
          <cell r="T4">
            <v>1.9019393492623451E-2</v>
          </cell>
          <cell r="U4">
            <v>-1352.823072151029</v>
          </cell>
          <cell r="V4" t="str">
            <v/>
          </cell>
          <cell r="W4">
            <v>5709808.0100948969</v>
          </cell>
          <cell r="X4">
            <v>1649042.8291331634</v>
          </cell>
          <cell r="Y4">
            <v>1789364.3983954806</v>
          </cell>
          <cell r="Z4">
            <v>1108361.6732322408</v>
          </cell>
          <cell r="AA4">
            <v>45750.468585698327</v>
          </cell>
          <cell r="AB4">
            <v>21080.366795346523</v>
          </cell>
          <cell r="AC4">
            <v>-6960.3893291850818</v>
          </cell>
          <cell r="AD4">
            <v>5607.5662570340528</v>
          </cell>
          <cell r="AE4">
            <v>2.774365090914439E-2</v>
          </cell>
          <cell r="AF4">
            <v>1.9019393492623451E-2</v>
          </cell>
          <cell r="AG4">
            <v>-1352.823072151029</v>
          </cell>
          <cell r="AH4">
            <v>1</v>
          </cell>
          <cell r="AI4">
            <v>43435</v>
          </cell>
          <cell r="AJ4">
            <v>43709</v>
          </cell>
          <cell r="AK4" t="str">
            <v>Y</v>
          </cell>
          <cell r="AL4"/>
          <cell r="AM4"/>
          <cell r="AN4"/>
          <cell r="AO4"/>
          <cell r="AP4"/>
          <cell r="AQ4"/>
          <cell r="AR4" t="str">
            <v>Negotiate brand image contracts</v>
          </cell>
          <cell r="AS4" t="str">
            <v>Y</v>
          </cell>
          <cell r="AT4" t="str">
            <v>Y</v>
          </cell>
          <cell r="AU4" t="str">
            <v>Y</v>
          </cell>
          <cell r="AV4"/>
          <cell r="AW4">
            <v>2.774365090914439E-2</v>
          </cell>
          <cell r="AX4"/>
          <cell r="AY4" t="str">
            <v/>
          </cell>
          <cell r="AZ4" t="str">
            <v/>
          </cell>
          <cell r="BA4">
            <v>0</v>
          </cell>
          <cell r="BB4">
            <v>1.9019393492623451E-2</v>
          </cell>
          <cell r="BC4"/>
          <cell r="BD4" t="str">
            <v/>
          </cell>
          <cell r="BE4" t="str">
            <v/>
          </cell>
          <cell r="BF4">
            <v>13687.691016861208</v>
          </cell>
          <cell r="BG4">
            <v>-1352.823072151029</v>
          </cell>
          <cell r="BH4"/>
          <cell r="BI4" t="str">
            <v/>
          </cell>
          <cell r="BJ4" t="str">
            <v/>
          </cell>
          <cell r="BK4">
            <v>0</v>
          </cell>
        </row>
        <row r="5">
          <cell r="A5">
            <v>2</v>
          </cell>
          <cell r="B5" t="str">
            <v>CH-F&amp;B-Feldschlösschen Getränke_Common</v>
          </cell>
          <cell r="C5" t="str">
            <v>Europe</v>
          </cell>
          <cell r="D5" t="str">
            <v>Switzerland</v>
          </cell>
          <cell r="E5" t="str">
            <v>CH</v>
          </cell>
          <cell r="F5" t="str">
            <v>F&amp;B</v>
          </cell>
          <cell r="G5" t="str">
            <v>Feldschlösschen Getränke</v>
          </cell>
          <cell r="H5" t="str">
            <v>Feldschlösschen Getränke</v>
          </cell>
          <cell r="I5" t="str">
            <v>A00004</v>
          </cell>
          <cell r="J5" t="str">
            <v>BEER, MINERAL WATER, SOFT DRINKS</v>
          </cell>
          <cell r="K5">
            <v>1087975.07779756</v>
          </cell>
          <cell r="L5">
            <v>1006544.4292492039</v>
          </cell>
          <cell r="M5">
            <v>842432.05079776235</v>
          </cell>
          <cell r="N5">
            <v>718239.80217769009</v>
          </cell>
          <cell r="O5">
            <v>40000.153461220267</v>
          </cell>
          <cell r="P5">
            <v>14478.367972871198</v>
          </cell>
          <cell r="Q5">
            <v>-13400.801542263591</v>
          </cell>
          <cell r="R5">
            <v>11850.321778316775</v>
          </cell>
          <cell r="S5">
            <v>3.9740077336732134E-2</v>
          </cell>
          <cell r="T5">
            <v>2.0158125362828749E-2</v>
          </cell>
          <cell r="U5">
            <v>-1550.4797639468161</v>
          </cell>
          <cell r="V5" t="str">
            <v/>
          </cell>
          <cell r="W5">
            <v>1087975.07779756</v>
          </cell>
          <cell r="X5">
            <v>1006544.4292492039</v>
          </cell>
          <cell r="Y5">
            <v>842432.05079776235</v>
          </cell>
          <cell r="Z5">
            <v>718239.80217769009</v>
          </cell>
          <cell r="AA5">
            <v>40000.153461220267</v>
          </cell>
          <cell r="AB5">
            <v>14478.367972871198</v>
          </cell>
          <cell r="AC5">
            <v>-13400.801542263591</v>
          </cell>
          <cell r="AD5">
            <v>11850.321778316775</v>
          </cell>
          <cell r="AE5">
            <v>3.9740077336732134E-2</v>
          </cell>
          <cell r="AF5">
            <v>2.0158125362828749E-2</v>
          </cell>
          <cell r="AG5">
            <v>-1550.4797639468161</v>
          </cell>
          <cell r="AH5">
            <v>1</v>
          </cell>
          <cell r="AI5">
            <v>43525</v>
          </cell>
          <cell r="AJ5">
            <v>43556</v>
          </cell>
          <cell r="AK5" t="str">
            <v>Y</v>
          </cell>
          <cell r="AL5"/>
          <cell r="AM5"/>
          <cell r="AN5"/>
          <cell r="AO5"/>
          <cell r="AP5"/>
          <cell r="AQ5"/>
          <cell r="AR5" t="str">
            <v>Negotiate brand image contracts</v>
          </cell>
          <cell r="AS5" t="str">
            <v>Y</v>
          </cell>
          <cell r="AT5" t="str">
            <v>Y</v>
          </cell>
          <cell r="AU5" t="str">
            <v>Y</v>
          </cell>
          <cell r="AV5"/>
          <cell r="AW5">
            <v>3.9740077336732134E-2</v>
          </cell>
          <cell r="AX5"/>
          <cell r="AY5" t="str">
            <v/>
          </cell>
          <cell r="AZ5" t="str">
            <v/>
          </cell>
          <cell r="BA5">
            <v>0</v>
          </cell>
          <cell r="BB5">
            <v>2.0158125362828749E-2</v>
          </cell>
          <cell r="BC5"/>
          <cell r="BD5" t="str">
            <v/>
          </cell>
          <cell r="BE5" t="str">
            <v/>
          </cell>
          <cell r="BF5">
            <v>13687.691016861208</v>
          </cell>
          <cell r="BG5">
            <v>-1550.4797639468161</v>
          </cell>
          <cell r="BH5"/>
          <cell r="BI5" t="str">
            <v/>
          </cell>
          <cell r="BJ5" t="str">
            <v/>
          </cell>
          <cell r="BK5">
            <v>0</v>
          </cell>
        </row>
        <row r="6">
          <cell r="A6">
            <v>3</v>
          </cell>
          <cell r="B6" t="str">
            <v>CH-F&amp;B-Emmi Frisch_Common</v>
          </cell>
          <cell r="C6" t="str">
            <v>Europe</v>
          </cell>
          <cell r="D6" t="str">
            <v>Switzerland</v>
          </cell>
          <cell r="E6" t="str">
            <v>CH</v>
          </cell>
          <cell r="F6" t="str">
            <v>F&amp;B</v>
          </cell>
          <cell r="G6" t="str">
            <v>Emmi Frisch</v>
          </cell>
          <cell r="H6" t="str">
            <v>Emmi Frisch</v>
          </cell>
          <cell r="I6" t="str">
            <v>A00007</v>
          </cell>
          <cell r="J6" t="str">
            <v>Dairy, eggs, cheese</v>
          </cell>
          <cell r="K6">
            <v>652617.23598294728</v>
          </cell>
          <cell r="L6">
            <v>439787.09369884682</v>
          </cell>
          <cell r="M6">
            <v>823159.80923857284</v>
          </cell>
          <cell r="N6">
            <v>504102.20714213914</v>
          </cell>
          <cell r="O6">
            <v>5507.594985196627</v>
          </cell>
          <cell r="P6">
            <v>27575.892896014051</v>
          </cell>
          <cell r="Q6">
            <v>-651.71648471319861</v>
          </cell>
          <cell r="R6">
            <v>2808.8644883669094</v>
          </cell>
          <cell r="S6">
            <v>1.2523321089017827E-2</v>
          </cell>
          <cell r="T6">
            <v>5.470297988248763E-2</v>
          </cell>
          <cell r="U6">
            <v>2157.1480036537109</v>
          </cell>
          <cell r="V6" t="str">
            <v/>
          </cell>
          <cell r="W6">
            <v>652617.23598294728</v>
          </cell>
          <cell r="X6">
            <v>439787.09369884682</v>
          </cell>
          <cell r="Y6">
            <v>823159.80923857284</v>
          </cell>
          <cell r="Z6">
            <v>504102.20714213914</v>
          </cell>
          <cell r="AA6">
            <v>5507.594985196627</v>
          </cell>
          <cell r="AB6">
            <v>27575.892896014051</v>
          </cell>
          <cell r="AC6">
            <v>-651.71648471319861</v>
          </cell>
          <cell r="AD6">
            <v>2808.8644883669094</v>
          </cell>
          <cell r="AE6">
            <v>1.2523321089017827E-2</v>
          </cell>
          <cell r="AF6">
            <v>5.470297988248763E-2</v>
          </cell>
          <cell r="AG6">
            <v>2157.1480036537109</v>
          </cell>
          <cell r="AH6">
            <v>1</v>
          </cell>
          <cell r="AI6">
            <v>43435</v>
          </cell>
          <cell r="AJ6">
            <v>43525</v>
          </cell>
          <cell r="AK6" t="str">
            <v>Y</v>
          </cell>
          <cell r="AL6"/>
          <cell r="AM6" t="str">
            <v>Y</v>
          </cell>
          <cell r="AN6"/>
          <cell r="AO6" t="str">
            <v>Y</v>
          </cell>
          <cell r="AP6"/>
          <cell r="AQ6"/>
          <cell r="AR6"/>
          <cell r="AS6" t="str">
            <v>Y</v>
          </cell>
          <cell r="AT6" t="str">
            <v>Y</v>
          </cell>
          <cell r="AU6" t="str">
            <v>Y</v>
          </cell>
          <cell r="AV6"/>
          <cell r="AW6">
            <v>1.2523321089017827E-2</v>
          </cell>
          <cell r="AX6"/>
          <cell r="AY6" t="str">
            <v/>
          </cell>
          <cell r="AZ6" t="str">
            <v/>
          </cell>
          <cell r="BA6">
            <v>0</v>
          </cell>
          <cell r="BB6">
            <v>5.470297988248763E-2</v>
          </cell>
          <cell r="BC6"/>
          <cell r="BD6" t="str">
            <v/>
          </cell>
          <cell r="BE6" t="str">
            <v/>
          </cell>
          <cell r="BF6">
            <v>13687.691016861208</v>
          </cell>
          <cell r="BG6">
            <v>2157.1480036537109</v>
          </cell>
          <cell r="BH6"/>
          <cell r="BI6" t="str">
            <v/>
          </cell>
          <cell r="BJ6" t="str">
            <v/>
          </cell>
          <cell r="BK6">
            <v>0</v>
          </cell>
        </row>
        <row r="7">
          <cell r="A7">
            <v>4</v>
          </cell>
          <cell r="B7" t="str">
            <v xml:space="preserve">CH-F&amp;B-Aryzta Food-Aryzta Food </v>
          </cell>
          <cell r="C7" t="str">
            <v>Europe</v>
          </cell>
          <cell r="D7" t="str">
            <v>Switzerland</v>
          </cell>
          <cell r="E7" t="str">
            <v>CH</v>
          </cell>
          <cell r="F7" t="str">
            <v>F&amp;B</v>
          </cell>
          <cell r="G7" t="str">
            <v>Aryzta Food</v>
          </cell>
          <cell r="H7" t="str">
            <v xml:space="preserve">Aryzta Food </v>
          </cell>
          <cell r="I7" t="str">
            <v>AR0001</v>
          </cell>
          <cell r="J7" t="str">
            <v>Fresh food multi-family</v>
          </cell>
          <cell r="K7">
            <v>891766.08508280781</v>
          </cell>
          <cell r="L7">
            <v>308548.68616552436</v>
          </cell>
          <cell r="M7">
            <v>512882.29256725818</v>
          </cell>
          <cell r="N7">
            <v>158088.46487694685</v>
          </cell>
          <cell r="O7">
            <v>31763.343052453249</v>
          </cell>
          <cell r="P7">
            <v>0</v>
          </cell>
          <cell r="Q7">
            <v>-2209.6389571148084</v>
          </cell>
          <cell r="R7">
            <v>39.110816387329336</v>
          </cell>
          <cell r="S7">
            <v>0.1029443471213274</v>
          </cell>
          <cell r="T7">
            <v>0</v>
          </cell>
          <cell r="U7">
            <v>-2170.5281407274792</v>
          </cell>
          <cell r="V7" t="str">
            <v/>
          </cell>
          <cell r="W7">
            <v>891766.08508280781</v>
          </cell>
          <cell r="X7">
            <v>308548.68616552436</v>
          </cell>
          <cell r="Y7">
            <v>512882.29256725818</v>
          </cell>
          <cell r="Z7">
            <v>158088.46487694685</v>
          </cell>
          <cell r="AA7">
            <v>31763.343052453249</v>
          </cell>
          <cell r="AB7">
            <v>0</v>
          </cell>
          <cell r="AC7">
            <v>-2209.6389571148084</v>
          </cell>
          <cell r="AD7">
            <v>39.110816387329336</v>
          </cell>
          <cell r="AE7">
            <v>0.1029443471213274</v>
          </cell>
          <cell r="AF7">
            <v>0</v>
          </cell>
          <cell r="AG7">
            <v>-2170.5281407274792</v>
          </cell>
          <cell r="AH7">
            <v>1</v>
          </cell>
          <cell r="AI7">
            <v>43435</v>
          </cell>
          <cell r="AJ7">
            <v>43525</v>
          </cell>
          <cell r="AK7" t="str">
            <v>Y</v>
          </cell>
          <cell r="AL7"/>
          <cell r="AM7" t="str">
            <v>Y</v>
          </cell>
          <cell r="AN7"/>
          <cell r="AO7" t="str">
            <v>Y</v>
          </cell>
          <cell r="AP7"/>
          <cell r="AQ7"/>
          <cell r="AR7"/>
          <cell r="AS7" t="str">
            <v>Y</v>
          </cell>
          <cell r="AT7" t="str">
            <v>Y</v>
          </cell>
          <cell r="AU7" t="str">
            <v>Y</v>
          </cell>
          <cell r="AV7"/>
          <cell r="AW7">
            <v>0.1029443471213274</v>
          </cell>
          <cell r="AX7"/>
          <cell r="AY7" t="str">
            <v/>
          </cell>
          <cell r="AZ7" t="str">
            <v/>
          </cell>
          <cell r="BA7">
            <v>0</v>
          </cell>
          <cell r="BB7">
            <v>0</v>
          </cell>
          <cell r="BC7"/>
          <cell r="BD7" t="str">
            <v/>
          </cell>
          <cell r="BE7" t="str">
            <v/>
          </cell>
          <cell r="BF7">
            <v>13687.691016861208</v>
          </cell>
          <cell r="BG7">
            <v>-2170.5281407274792</v>
          </cell>
          <cell r="BH7"/>
          <cell r="BI7" t="str">
            <v/>
          </cell>
          <cell r="BJ7" t="str">
            <v/>
          </cell>
          <cell r="BK7">
            <v>0</v>
          </cell>
        </row>
        <row r="8">
          <cell r="A8">
            <v>5</v>
          </cell>
          <cell r="B8" t="str">
            <v>DE-Services-Cleaning (several)_Common</v>
          </cell>
          <cell r="C8" t="str">
            <v>Europe</v>
          </cell>
          <cell r="D8" t="str">
            <v>Germany</v>
          </cell>
          <cell r="E8" t="str">
            <v>DE</v>
          </cell>
          <cell r="F8" t="str">
            <v>Services</v>
          </cell>
          <cell r="G8" t="str">
            <v>Cleaning (several)</v>
          </cell>
          <cell r="H8" t="str">
            <v>Cleaning (several)</v>
          </cell>
          <cell r="I8" t="str">
            <v>E00028</v>
          </cell>
          <cell r="J8" t="str">
            <v>Cleaning contractors</v>
          </cell>
          <cell r="K8" t="str">
            <v/>
          </cell>
          <cell r="L8" t="str">
            <v/>
          </cell>
          <cell r="M8">
            <v>4445672.9079701491</v>
          </cell>
          <cell r="N8">
            <v>4011424.5992367724</v>
          </cell>
          <cell r="O8" t="str">
            <v/>
          </cell>
          <cell r="P8">
            <v>307166.22172156174</v>
          </cell>
          <cell r="Q8" t="str">
            <v/>
          </cell>
          <cell r="R8">
            <v>50000</v>
          </cell>
          <cell r="S8" t="str">
            <v/>
          </cell>
          <cell r="T8">
            <v>7.6572851894063834E-2</v>
          </cell>
          <cell r="U8">
            <v>50000</v>
          </cell>
          <cell r="V8" t="str">
            <v>x</v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>
            <v>1</v>
          </cell>
          <cell r="AI8">
            <v>43435</v>
          </cell>
          <cell r="AJ8">
            <v>43466</v>
          </cell>
          <cell r="AK8" t="str">
            <v>Y</v>
          </cell>
          <cell r="AL8"/>
          <cell r="AM8" t="str">
            <v>Y</v>
          </cell>
          <cell r="AN8"/>
          <cell r="AO8" t="str">
            <v>Y</v>
          </cell>
          <cell r="AP8"/>
          <cell r="AQ8"/>
          <cell r="AR8"/>
          <cell r="AS8" t="str">
            <v>Y</v>
          </cell>
          <cell r="AT8" t="str">
            <v>Y</v>
          </cell>
          <cell r="AU8"/>
          <cell r="AV8"/>
          <cell r="AW8" t="str">
            <v/>
          </cell>
          <cell r="AX8"/>
          <cell r="AY8" t="str">
            <v/>
          </cell>
          <cell r="AZ8" t="str">
            <v/>
          </cell>
          <cell r="BA8">
            <v>0</v>
          </cell>
          <cell r="BB8">
            <v>7.6572851894063834E-2</v>
          </cell>
          <cell r="BC8">
            <v>2E-3</v>
          </cell>
          <cell r="BD8">
            <v>-299143.37252308818</v>
          </cell>
          <cell r="BE8" t="str">
            <v>-</v>
          </cell>
          <cell r="BF8">
            <v>0</v>
          </cell>
          <cell r="BG8">
            <v>50000</v>
          </cell>
          <cell r="BH8">
            <v>3960</v>
          </cell>
          <cell r="BI8">
            <v>-46040</v>
          </cell>
          <cell r="BJ8" t="str">
            <v>-</v>
          </cell>
          <cell r="BK8">
            <v>124217.79188946275</v>
          </cell>
        </row>
        <row r="9">
          <cell r="A9">
            <v>6</v>
          </cell>
          <cell r="B9" t="str">
            <v>DE-Services-Cleaning (several)_Common</v>
          </cell>
          <cell r="C9" t="str">
            <v>Europe</v>
          </cell>
          <cell r="D9" t="str">
            <v>Germany</v>
          </cell>
          <cell r="E9" t="str">
            <v>DE</v>
          </cell>
          <cell r="F9" t="str">
            <v>Services</v>
          </cell>
          <cell r="G9" t="str">
            <v>Cleaning (several)</v>
          </cell>
          <cell r="H9" t="str">
            <v>Cleaning (several)</v>
          </cell>
          <cell r="I9" t="str">
            <v>E00028</v>
          </cell>
          <cell r="J9" t="str">
            <v>Cleaning contractors</v>
          </cell>
          <cell r="K9" t="str">
            <v/>
          </cell>
          <cell r="L9" t="str">
            <v/>
          </cell>
          <cell r="M9">
            <v>4445672.9079701491</v>
          </cell>
          <cell r="N9">
            <v>4011424.5992367724</v>
          </cell>
          <cell r="O9" t="str">
            <v/>
          </cell>
          <cell r="P9">
            <v>307166.22172156174</v>
          </cell>
          <cell r="Q9" t="str">
            <v/>
          </cell>
          <cell r="R9">
            <v>50000</v>
          </cell>
          <cell r="S9" t="str">
            <v/>
          </cell>
          <cell r="T9">
            <v>7.6572851894063834E-2</v>
          </cell>
          <cell r="U9">
            <v>50000</v>
          </cell>
          <cell r="V9" t="str">
            <v>x</v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>
            <v>2</v>
          </cell>
          <cell r="AI9">
            <v>43435</v>
          </cell>
          <cell r="AJ9">
            <v>43497</v>
          </cell>
          <cell r="AK9" t="str">
            <v>Y</v>
          </cell>
          <cell r="AL9"/>
          <cell r="AM9"/>
          <cell r="AN9"/>
          <cell r="AO9"/>
          <cell r="AP9"/>
          <cell r="AQ9"/>
          <cell r="AR9"/>
          <cell r="AS9" t="str">
            <v>Y</v>
          </cell>
          <cell r="AT9"/>
          <cell r="AU9"/>
          <cell r="AV9"/>
          <cell r="AW9" t="str">
            <v/>
          </cell>
          <cell r="AX9"/>
          <cell r="AY9" t="str">
            <v/>
          </cell>
          <cell r="AZ9" t="str">
            <v/>
          </cell>
          <cell r="BA9">
            <v>0</v>
          </cell>
          <cell r="BB9">
            <v>7.6572851894063834E-2</v>
          </cell>
          <cell r="BC9">
            <v>0.03</v>
          </cell>
          <cell r="BD9">
            <v>-186823.48374445859</v>
          </cell>
          <cell r="BE9" t="str">
            <v>-</v>
          </cell>
          <cell r="BF9">
            <v>0</v>
          </cell>
          <cell r="BG9">
            <v>50000</v>
          </cell>
          <cell r="BH9">
            <v>13200</v>
          </cell>
          <cell r="BI9">
            <v>-36800</v>
          </cell>
          <cell r="BJ9" t="str">
            <v>-</v>
          </cell>
          <cell r="BK9">
            <v>124217.79188946275</v>
          </cell>
        </row>
        <row r="10">
          <cell r="A10">
            <v>7</v>
          </cell>
          <cell r="B10" t="str">
            <v>DE-Services-Cleaning (several)_Common</v>
          </cell>
          <cell r="C10" t="str">
            <v>Europe</v>
          </cell>
          <cell r="D10" t="str">
            <v>Germany</v>
          </cell>
          <cell r="E10" t="str">
            <v>DE</v>
          </cell>
          <cell r="F10" t="str">
            <v>Services</v>
          </cell>
          <cell r="G10" t="str">
            <v>Cleaning (several)</v>
          </cell>
          <cell r="H10" t="str">
            <v>Cleaning (several)</v>
          </cell>
          <cell r="I10" t="str">
            <v>E00028</v>
          </cell>
          <cell r="J10" t="str">
            <v>Cleaning contractors</v>
          </cell>
          <cell r="K10" t="str">
            <v/>
          </cell>
          <cell r="L10" t="str">
            <v/>
          </cell>
          <cell r="M10">
            <v>4445672.9079701491</v>
          </cell>
          <cell r="N10">
            <v>4011424.5992367724</v>
          </cell>
          <cell r="O10" t="str">
            <v/>
          </cell>
          <cell r="P10">
            <v>307166.22172156174</v>
          </cell>
          <cell r="Q10" t="str">
            <v/>
          </cell>
          <cell r="R10">
            <v>50000</v>
          </cell>
          <cell r="S10" t="str">
            <v/>
          </cell>
          <cell r="T10">
            <v>7.6572851894063834E-2</v>
          </cell>
          <cell r="U10">
            <v>50000</v>
          </cell>
          <cell r="V10" t="str">
            <v/>
          </cell>
          <cell r="W10" t="str">
            <v/>
          </cell>
          <cell r="X10" t="str">
            <v/>
          </cell>
          <cell r="Y10">
            <v>4445672.9079701491</v>
          </cell>
          <cell r="Z10">
            <v>4011424.5992367724</v>
          </cell>
          <cell r="AA10" t="str">
            <v/>
          </cell>
          <cell r="AB10">
            <v>307166.22172156174</v>
          </cell>
          <cell r="AC10" t="str">
            <v/>
          </cell>
          <cell r="AD10">
            <v>50000</v>
          </cell>
          <cell r="AE10" t="str">
            <v/>
          </cell>
          <cell r="AF10">
            <v>7.6572851894063834E-2</v>
          </cell>
          <cell r="AG10">
            <v>50000</v>
          </cell>
          <cell r="AH10">
            <v>3</v>
          </cell>
          <cell r="AI10">
            <v>43435</v>
          </cell>
          <cell r="AJ10">
            <v>43586</v>
          </cell>
          <cell r="AK10"/>
          <cell r="AL10"/>
          <cell r="AM10" t="str">
            <v>Y</v>
          </cell>
          <cell r="AN10" t="str">
            <v>Y</v>
          </cell>
          <cell r="AO10"/>
          <cell r="AP10" t="str">
            <v>Y</v>
          </cell>
          <cell r="AQ10"/>
          <cell r="AR10"/>
          <cell r="AS10" t="str">
            <v>Y</v>
          </cell>
          <cell r="AT10" t="str">
            <v>Y</v>
          </cell>
          <cell r="AU10"/>
          <cell r="AV10"/>
          <cell r="AW10" t="str">
            <v/>
          </cell>
          <cell r="AX10"/>
          <cell r="AY10" t="str">
            <v/>
          </cell>
          <cell r="AZ10" t="str">
            <v/>
          </cell>
          <cell r="BA10">
            <v>0</v>
          </cell>
          <cell r="BB10">
            <v>7.6572851894063834E-2</v>
          </cell>
          <cell r="BC10">
            <v>7.6572851894063834E-2</v>
          </cell>
          <cell r="BD10">
            <v>0</v>
          </cell>
          <cell r="BE10" t="str">
            <v>OK</v>
          </cell>
          <cell r="BF10">
            <v>0</v>
          </cell>
          <cell r="BG10">
            <v>50000</v>
          </cell>
          <cell r="BH10">
            <v>44000</v>
          </cell>
          <cell r="BI10">
            <v>-6000</v>
          </cell>
          <cell r="BJ10" t="str">
            <v>Not OK</v>
          </cell>
          <cell r="BK10">
            <v>124217.79188946275</v>
          </cell>
        </row>
        <row r="11">
          <cell r="A11">
            <v>8</v>
          </cell>
          <cell r="B11" t="str">
            <v>DE-Services-Laundry (several)-Laundry (Kruppert)</v>
          </cell>
          <cell r="C11" t="str">
            <v>Europe</v>
          </cell>
          <cell r="D11" t="str">
            <v>Germany</v>
          </cell>
          <cell r="E11" t="str">
            <v>DE</v>
          </cell>
          <cell r="F11" t="str">
            <v>Services</v>
          </cell>
          <cell r="G11" t="str">
            <v>Laundry (several)</v>
          </cell>
          <cell r="H11" t="str">
            <v>Laundry (Kruppert)</v>
          </cell>
          <cell r="I11" t="str">
            <v>E0L005</v>
          </cell>
          <cell r="J11" t="str">
            <v>Laundry dry cleaning</v>
          </cell>
          <cell r="K11" t="str">
            <v/>
          </cell>
          <cell r="L11" t="str">
            <v/>
          </cell>
          <cell r="M11">
            <v>1621498.5583418165</v>
          </cell>
          <cell r="N11">
            <v>1389722.157672981</v>
          </cell>
          <cell r="O11" t="str">
            <v/>
          </cell>
          <cell r="P11">
            <v>44123.678506117154</v>
          </cell>
          <cell r="Q11" t="str">
            <v/>
          </cell>
          <cell r="R11" t="str">
            <v/>
          </cell>
          <cell r="S11" t="str">
            <v/>
          </cell>
          <cell r="T11">
            <v>3.1750000000000007E-2</v>
          </cell>
          <cell r="U11">
            <v>0</v>
          </cell>
          <cell r="V11" t="str">
            <v>x</v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>
            <v>1</v>
          </cell>
          <cell r="AI11">
            <v>43435</v>
          </cell>
          <cell r="AJ11">
            <v>43466</v>
          </cell>
          <cell r="AK11" t="str">
            <v>Y</v>
          </cell>
          <cell r="AL11"/>
          <cell r="AM11"/>
          <cell r="AN11"/>
          <cell r="AO11"/>
          <cell r="AP11"/>
          <cell r="AQ11"/>
          <cell r="AR11"/>
          <cell r="AS11" t="str">
            <v>Y</v>
          </cell>
          <cell r="AT11"/>
          <cell r="AU11"/>
          <cell r="AV11"/>
          <cell r="AW11" t="str">
            <v/>
          </cell>
          <cell r="AX11"/>
          <cell r="AY11" t="str">
            <v/>
          </cell>
          <cell r="AZ11" t="str">
            <v/>
          </cell>
          <cell r="BA11">
            <v>0</v>
          </cell>
          <cell r="BB11">
            <v>3.1750000000000007E-2</v>
          </cell>
          <cell r="BC11">
            <v>0</v>
          </cell>
          <cell r="BD11">
            <v>-44123.678506117161</v>
          </cell>
          <cell r="BE11" t="str">
            <v>-</v>
          </cell>
          <cell r="BF11">
            <v>0</v>
          </cell>
          <cell r="BG11">
            <v>0</v>
          </cell>
          <cell r="BH11"/>
          <cell r="BI11" t="str">
            <v/>
          </cell>
          <cell r="BJ11" t="str">
            <v/>
          </cell>
          <cell r="BK11">
            <v>124217.79188946275</v>
          </cell>
        </row>
        <row r="12">
          <cell r="A12">
            <v>9</v>
          </cell>
          <cell r="B12" t="str">
            <v>DE-Services-Laundry (several)-Laundry (Kruppert)</v>
          </cell>
          <cell r="C12" t="str">
            <v>Europe</v>
          </cell>
          <cell r="D12" t="str">
            <v>Germany</v>
          </cell>
          <cell r="E12" t="str">
            <v>DE</v>
          </cell>
          <cell r="F12" t="str">
            <v>Services</v>
          </cell>
          <cell r="G12" t="str">
            <v>Laundry (several)</v>
          </cell>
          <cell r="H12" t="str">
            <v>Laundry (Kruppert)</v>
          </cell>
          <cell r="I12" t="str">
            <v>E0L005</v>
          </cell>
          <cell r="J12" t="str">
            <v>Laundry dry cleaning</v>
          </cell>
          <cell r="K12" t="str">
            <v/>
          </cell>
          <cell r="L12" t="str">
            <v/>
          </cell>
          <cell r="M12">
            <v>1621498.5583418165</v>
          </cell>
          <cell r="N12">
            <v>1389722.157672981</v>
          </cell>
          <cell r="O12" t="str">
            <v/>
          </cell>
          <cell r="P12">
            <v>44123.678506117154</v>
          </cell>
          <cell r="Q12" t="str">
            <v/>
          </cell>
          <cell r="R12" t="str">
            <v/>
          </cell>
          <cell r="S12" t="str">
            <v/>
          </cell>
          <cell r="T12">
            <v>3.1750000000000007E-2</v>
          </cell>
          <cell r="U12">
            <v>0</v>
          </cell>
          <cell r="V12" t="str">
            <v/>
          </cell>
          <cell r="W12" t="str">
            <v/>
          </cell>
          <cell r="X12" t="str">
            <v/>
          </cell>
          <cell r="Y12">
            <v>1621498.5583418165</v>
          </cell>
          <cell r="Z12">
            <v>1389722.157672981</v>
          </cell>
          <cell r="AA12" t="str">
            <v/>
          </cell>
          <cell r="AB12">
            <v>44123.678506117154</v>
          </cell>
          <cell r="AC12" t="str">
            <v/>
          </cell>
          <cell r="AD12" t="str">
            <v/>
          </cell>
          <cell r="AE12" t="str">
            <v/>
          </cell>
          <cell r="AF12">
            <v>3.1750000000000007E-2</v>
          </cell>
          <cell r="AG12">
            <v>0</v>
          </cell>
          <cell r="AH12">
            <v>2</v>
          </cell>
          <cell r="AI12">
            <v>43831</v>
          </cell>
          <cell r="AJ12">
            <v>44136</v>
          </cell>
          <cell r="AK12"/>
          <cell r="AL12"/>
          <cell r="AM12" t="str">
            <v>Y</v>
          </cell>
          <cell r="AN12" t="str">
            <v>Y</v>
          </cell>
          <cell r="AO12" t="str">
            <v>Y</v>
          </cell>
          <cell r="AP12" t="str">
            <v>Y</v>
          </cell>
          <cell r="AQ12"/>
          <cell r="AR12"/>
          <cell r="AS12" t="str">
            <v>Y</v>
          </cell>
          <cell r="AT12" t="str">
            <v>Y</v>
          </cell>
          <cell r="AU12"/>
          <cell r="AV12"/>
          <cell r="AW12" t="str">
            <v/>
          </cell>
          <cell r="AX12"/>
          <cell r="AY12" t="str">
            <v/>
          </cell>
          <cell r="AZ12" t="str">
            <v/>
          </cell>
          <cell r="BA12">
            <v>0</v>
          </cell>
          <cell r="BB12">
            <v>3.1750000000000007E-2</v>
          </cell>
          <cell r="BC12">
            <v>3.1750000000000007E-2</v>
          </cell>
          <cell r="BD12">
            <v>0</v>
          </cell>
          <cell r="BE12" t="str">
            <v>OK</v>
          </cell>
          <cell r="BF12">
            <v>0</v>
          </cell>
          <cell r="BG12">
            <v>0</v>
          </cell>
          <cell r="BH12">
            <v>16000</v>
          </cell>
          <cell r="BI12">
            <v>16000</v>
          </cell>
          <cell r="BJ12" t="str">
            <v>OK</v>
          </cell>
          <cell r="BK12">
            <v>124217.79188946275</v>
          </cell>
        </row>
        <row r="13">
          <cell r="A13">
            <v>10</v>
          </cell>
          <cell r="B13" t="str">
            <v>DE-F&amp;B-TransGourmet_Common</v>
          </cell>
          <cell r="C13" t="str">
            <v>Europe</v>
          </cell>
          <cell r="D13" t="str">
            <v>Germany</v>
          </cell>
          <cell r="E13" t="str">
            <v>DE</v>
          </cell>
          <cell r="F13" t="str">
            <v>F&amp;B</v>
          </cell>
          <cell r="G13" t="str">
            <v>TransGourmet</v>
          </cell>
          <cell r="H13" t="str">
            <v>TransGourmet</v>
          </cell>
          <cell r="I13" t="str">
            <v>AR0001</v>
          </cell>
          <cell r="J13" t="str">
            <v>Fresh food multi-family</v>
          </cell>
          <cell r="K13">
            <v>19224753.04999999</v>
          </cell>
          <cell r="L13">
            <v>5485407.0956173465</v>
          </cell>
          <cell r="M13">
            <v>1287503.0320000004</v>
          </cell>
          <cell r="N13">
            <v>722306.92142269399</v>
          </cell>
          <cell r="O13">
            <v>160818.8241364854</v>
          </cell>
          <cell r="P13">
            <v>55939.164297384916</v>
          </cell>
          <cell r="Q13">
            <v>-62404.229490659905</v>
          </cell>
          <cell r="R13">
            <v>13060.148216405427</v>
          </cell>
          <cell r="S13">
            <v>2.9317573214388076E-2</v>
          </cell>
          <cell r="T13">
            <v>7.744514504610335E-2</v>
          </cell>
          <cell r="U13">
            <v>-49344.08127425448</v>
          </cell>
          <cell r="V13" t="str">
            <v/>
          </cell>
          <cell r="W13">
            <v>19224753.04999999</v>
          </cell>
          <cell r="X13">
            <v>5485407.0956173465</v>
          </cell>
          <cell r="Y13">
            <v>1287503.0320000004</v>
          </cell>
          <cell r="Z13">
            <v>722306.92142269399</v>
          </cell>
          <cell r="AA13">
            <v>160818.8241364854</v>
          </cell>
          <cell r="AB13">
            <v>55939.164297384916</v>
          </cell>
          <cell r="AC13">
            <v>-62404.229490659905</v>
          </cell>
          <cell r="AD13">
            <v>13060.148216405427</v>
          </cell>
          <cell r="AE13">
            <v>2.9317573214388076E-2</v>
          </cell>
          <cell r="AF13">
            <v>7.744514504610335E-2</v>
          </cell>
          <cell r="AG13">
            <v>-49344.08127425448</v>
          </cell>
          <cell r="AH13">
            <v>1</v>
          </cell>
          <cell r="AI13">
            <v>43497</v>
          </cell>
          <cell r="AJ13">
            <v>43525</v>
          </cell>
          <cell r="AK13" t="str">
            <v>Y</v>
          </cell>
          <cell r="AL13"/>
          <cell r="AM13" t="str">
            <v>Y</v>
          </cell>
          <cell r="AN13"/>
          <cell r="AO13" t="str">
            <v>Y</v>
          </cell>
          <cell r="AP13"/>
          <cell r="AQ13"/>
          <cell r="AR13"/>
          <cell r="AS13" t="str">
            <v>Y</v>
          </cell>
          <cell r="AT13"/>
          <cell r="AU13"/>
          <cell r="AV13"/>
          <cell r="AW13">
            <v>2.9317573214388076E-2</v>
          </cell>
          <cell r="AX13">
            <v>2.9317573214388076E-2</v>
          </cell>
          <cell r="AY13">
            <v>0</v>
          </cell>
          <cell r="AZ13" t="str">
            <v>OK</v>
          </cell>
          <cell r="BA13">
            <v>0</v>
          </cell>
          <cell r="BB13">
            <v>7.744514504610335E-2</v>
          </cell>
          <cell r="BC13">
            <v>7.744514504610335E-2</v>
          </cell>
          <cell r="BD13">
            <v>0</v>
          </cell>
          <cell r="BE13" t="str">
            <v>OK</v>
          </cell>
          <cell r="BF13">
            <v>0</v>
          </cell>
          <cell r="BG13">
            <v>-49344.08127425448</v>
          </cell>
          <cell r="BH13">
            <v>12875.030320000003</v>
          </cell>
          <cell r="BI13">
            <v>62219.111594254486</v>
          </cell>
          <cell r="BJ13" t="str">
            <v>OK</v>
          </cell>
          <cell r="BK13">
            <v>124217.79188946275</v>
          </cell>
        </row>
        <row r="14">
          <cell r="A14">
            <v>11</v>
          </cell>
          <cell r="B14" t="str">
            <v>DE-F&amp;B-Frischeparadies_Common</v>
          </cell>
          <cell r="C14" t="str">
            <v>Europe</v>
          </cell>
          <cell r="D14" t="str">
            <v>Germany</v>
          </cell>
          <cell r="E14" t="str">
            <v>DE</v>
          </cell>
          <cell r="F14" t="str">
            <v>F&amp;B</v>
          </cell>
          <cell r="G14" t="str">
            <v>Frischeparadies</v>
          </cell>
          <cell r="H14" t="str">
            <v>Frischeparadies</v>
          </cell>
          <cell r="I14" t="str">
            <v>AR0001</v>
          </cell>
          <cell r="J14" t="str">
            <v>Fresh food multi-family</v>
          </cell>
          <cell r="K14">
            <v>3051274.9800000009</v>
          </cell>
          <cell r="L14">
            <v>1562548.8733333338</v>
          </cell>
          <cell r="M14">
            <v>617927.35246954311</v>
          </cell>
          <cell r="N14">
            <v>566148.69870339427</v>
          </cell>
          <cell r="O14">
            <v>31110.983432921563</v>
          </cell>
          <cell r="P14">
            <v>22601.191949200329</v>
          </cell>
          <cell r="Q14">
            <v>-3867.4535425179993</v>
          </cell>
          <cell r="R14">
            <v>1159.7752088067609</v>
          </cell>
          <cell r="S14">
            <v>1.9910406620788464E-2</v>
          </cell>
          <cell r="T14">
            <v>3.9920946565738039E-2</v>
          </cell>
          <cell r="U14">
            <v>-2707.6783337112383</v>
          </cell>
          <cell r="V14" t="str">
            <v/>
          </cell>
          <cell r="W14">
            <v>3051274.9800000009</v>
          </cell>
          <cell r="X14">
            <v>1562548.8733333338</v>
          </cell>
          <cell r="Y14">
            <v>617927.35246954311</v>
          </cell>
          <cell r="Z14">
            <v>566148.69870339427</v>
          </cell>
          <cell r="AA14">
            <v>31110.983432921563</v>
          </cell>
          <cell r="AB14">
            <v>22601.191949200329</v>
          </cell>
          <cell r="AC14">
            <v>-3867.4535425179993</v>
          </cell>
          <cell r="AD14">
            <v>1159.7752088067609</v>
          </cell>
          <cell r="AE14">
            <v>1.9910406620788464E-2</v>
          </cell>
          <cell r="AF14">
            <v>3.9920946565738039E-2</v>
          </cell>
          <cell r="AG14">
            <v>-2707.6783337112383</v>
          </cell>
          <cell r="AH14">
            <v>1</v>
          </cell>
          <cell r="AI14">
            <v>43435</v>
          </cell>
          <cell r="AJ14">
            <v>43497</v>
          </cell>
          <cell r="AK14" t="str">
            <v>Y</v>
          </cell>
          <cell r="AL14"/>
          <cell r="AM14" t="str">
            <v>Y</v>
          </cell>
          <cell r="AN14"/>
          <cell r="AO14" t="str">
            <v>Y</v>
          </cell>
          <cell r="AP14"/>
          <cell r="AQ14"/>
          <cell r="AR14"/>
          <cell r="AS14" t="str">
            <v>Y</v>
          </cell>
          <cell r="AT14"/>
          <cell r="AU14"/>
          <cell r="AV14"/>
          <cell r="AW14">
            <v>1.9910406620788464E-2</v>
          </cell>
          <cell r="AX14">
            <v>1.9910406620788464E-2</v>
          </cell>
          <cell r="AY14">
            <v>0</v>
          </cell>
          <cell r="AZ14" t="str">
            <v>OK</v>
          </cell>
          <cell r="BA14">
            <v>0</v>
          </cell>
          <cell r="BB14">
            <v>3.9920946565738039E-2</v>
          </cell>
          <cell r="BC14">
            <v>3.9920946565738039E-2</v>
          </cell>
          <cell r="BD14">
            <v>0</v>
          </cell>
          <cell r="BE14" t="str">
            <v>OK</v>
          </cell>
          <cell r="BF14">
            <v>0</v>
          </cell>
          <cell r="BG14">
            <v>-2707.6783337112383</v>
          </cell>
          <cell r="BH14">
            <v>6179.2735246954317</v>
          </cell>
          <cell r="BI14">
            <v>8886.95185840667</v>
          </cell>
          <cell r="BJ14" t="str">
            <v>OK</v>
          </cell>
          <cell r="BK14">
            <v>124217.79188946275</v>
          </cell>
        </row>
        <row r="15">
          <cell r="A15">
            <v>12</v>
          </cell>
          <cell r="B15" t="str">
            <v>DE-F&amp;B-GEVA_Common</v>
          </cell>
          <cell r="C15" t="str">
            <v>Europe</v>
          </cell>
          <cell r="D15" t="str">
            <v>Germany</v>
          </cell>
          <cell r="E15" t="str">
            <v>DE</v>
          </cell>
          <cell r="F15" t="str">
            <v>F&amp;B</v>
          </cell>
          <cell r="G15" t="str">
            <v>GEVA</v>
          </cell>
          <cell r="H15" t="str">
            <v>GEVA</v>
          </cell>
          <cell r="I15" t="str">
            <v>A00004</v>
          </cell>
          <cell r="J15" t="str">
            <v>BEER, MINERAL WATER, SOFT DRINKS</v>
          </cell>
          <cell r="K15">
            <v>7590862.6999999955</v>
          </cell>
          <cell r="L15">
            <v>1335263.9850000001</v>
          </cell>
          <cell r="M15">
            <v>520078.75</v>
          </cell>
          <cell r="N15">
            <v>130789.50799828712</v>
          </cell>
          <cell r="O15">
            <v>2858.3013002678294</v>
          </cell>
          <cell r="P15">
            <v>28136.96349213169</v>
          </cell>
          <cell r="Q15">
            <v>-610.97125553999649</v>
          </cell>
          <cell r="R15">
            <v>13648.248515178891</v>
          </cell>
          <cell r="S15">
            <v>2.1406263722958344E-3</v>
          </cell>
          <cell r="T15">
            <v>0.21513165637491491</v>
          </cell>
          <cell r="U15">
            <v>13037.277259638895</v>
          </cell>
          <cell r="V15" t="str">
            <v/>
          </cell>
          <cell r="W15">
            <v>7590862.6999999955</v>
          </cell>
          <cell r="X15">
            <v>1335263.9850000001</v>
          </cell>
          <cell r="Y15">
            <v>520078.75</v>
          </cell>
          <cell r="Z15">
            <v>130789.50799828712</v>
          </cell>
          <cell r="AA15">
            <v>2858.3013002678294</v>
          </cell>
          <cell r="AB15">
            <v>28136.96349213169</v>
          </cell>
          <cell r="AC15">
            <v>-610.97125553999649</v>
          </cell>
          <cell r="AD15">
            <v>13648.248515178891</v>
          </cell>
          <cell r="AE15">
            <v>2.1406263722958344E-3</v>
          </cell>
          <cell r="AF15">
            <v>0.21513165637491491</v>
          </cell>
          <cell r="AG15">
            <v>13037.277259638895</v>
          </cell>
          <cell r="AH15">
            <v>1</v>
          </cell>
          <cell r="AI15">
            <v>43435</v>
          </cell>
          <cell r="AJ15">
            <v>43497</v>
          </cell>
          <cell r="AK15" t="str">
            <v>Y</v>
          </cell>
          <cell r="AL15"/>
          <cell r="AM15" t="str">
            <v>Y</v>
          </cell>
          <cell r="AN15"/>
          <cell r="AO15" t="str">
            <v>Y</v>
          </cell>
          <cell r="AP15"/>
          <cell r="AQ15"/>
          <cell r="AR15"/>
          <cell r="AS15" t="str">
            <v>Y</v>
          </cell>
          <cell r="AT15"/>
          <cell r="AU15"/>
          <cell r="AV15"/>
          <cell r="AW15">
            <v>2.1406263722958344E-3</v>
          </cell>
          <cell r="AX15">
            <v>2.1406263722958344E-3</v>
          </cell>
          <cell r="AY15">
            <v>0</v>
          </cell>
          <cell r="AZ15" t="str">
            <v>OK</v>
          </cell>
          <cell r="BA15">
            <v>0</v>
          </cell>
          <cell r="BB15">
            <v>0.21513165637491491</v>
          </cell>
          <cell r="BC15">
            <v>0.21513165637491491</v>
          </cell>
          <cell r="BD15">
            <v>0</v>
          </cell>
          <cell r="BE15" t="str">
            <v>OK</v>
          </cell>
          <cell r="BF15">
            <v>0</v>
          </cell>
          <cell r="BG15">
            <v>13037.277259638895</v>
          </cell>
          <cell r="BH15">
            <v>5200.7875000000004</v>
          </cell>
          <cell r="BI15">
            <v>-7836.4897596388946</v>
          </cell>
          <cell r="BJ15" t="str">
            <v>Not OK</v>
          </cell>
          <cell r="BK15">
            <v>124217.79188946275</v>
          </cell>
        </row>
        <row r="16">
          <cell r="A16">
            <v>13</v>
          </cell>
          <cell r="B16" t="str">
            <v>DE-OS&amp;E Products-Igefa_Common</v>
          </cell>
          <cell r="C16" t="str">
            <v>Europe</v>
          </cell>
          <cell r="D16" t="str">
            <v>Germany</v>
          </cell>
          <cell r="E16" t="str">
            <v>DE</v>
          </cell>
          <cell r="F16" t="str">
            <v>OS&amp;E Products</v>
          </cell>
          <cell r="G16" t="str">
            <v>Igefa</v>
          </cell>
          <cell r="H16" t="str">
            <v>Igefa</v>
          </cell>
          <cell r="I16" t="str">
            <v>E00031</v>
          </cell>
          <cell r="J16" t="str">
            <v>DISPOSABLE PRODUCTS</v>
          </cell>
          <cell r="K16">
            <v>3775868.3499999996</v>
          </cell>
          <cell r="L16">
            <v>545172.61402962497</v>
          </cell>
          <cell r="M16">
            <v>435025</v>
          </cell>
          <cell r="N16">
            <v>235075.22280992917</v>
          </cell>
          <cell r="O16">
            <v>12439.782556280561</v>
          </cell>
          <cell r="P16">
            <v>14987.705221497385</v>
          </cell>
          <cell r="Q16">
            <v>-1741.5876565705494</v>
          </cell>
          <cell r="R16">
            <v>797.94522648962857</v>
          </cell>
          <cell r="S16">
            <v>2.2818062089238724E-2</v>
          </cell>
          <cell r="T16">
            <v>6.3757060579777661E-2</v>
          </cell>
          <cell r="U16">
            <v>-943.6424300809208</v>
          </cell>
          <cell r="V16" t="str">
            <v/>
          </cell>
          <cell r="W16">
            <v>3775868.3499999996</v>
          </cell>
          <cell r="X16">
            <v>545172.61402962497</v>
          </cell>
          <cell r="Y16">
            <v>435025</v>
          </cell>
          <cell r="Z16">
            <v>235075.22280992917</v>
          </cell>
          <cell r="AA16">
            <v>12439.782556280561</v>
          </cell>
          <cell r="AB16">
            <v>14987.705221497385</v>
          </cell>
          <cell r="AC16">
            <v>-1741.5876565705494</v>
          </cell>
          <cell r="AD16">
            <v>797.94522648962857</v>
          </cell>
          <cell r="AE16">
            <v>2.2818062089238724E-2</v>
          </cell>
          <cell r="AF16">
            <v>6.3757060579777661E-2</v>
          </cell>
          <cell r="AG16">
            <v>-943.6424300809208</v>
          </cell>
          <cell r="AH16">
            <v>1</v>
          </cell>
          <cell r="AI16">
            <v>43435</v>
          </cell>
          <cell r="AJ16">
            <v>43497</v>
          </cell>
          <cell r="AK16" t="str">
            <v>Y</v>
          </cell>
          <cell r="AL16"/>
          <cell r="AM16" t="str">
            <v>Y</v>
          </cell>
          <cell r="AN16"/>
          <cell r="AO16" t="str">
            <v>Y</v>
          </cell>
          <cell r="AP16"/>
          <cell r="AQ16"/>
          <cell r="AR16"/>
          <cell r="AS16" t="str">
            <v>Y</v>
          </cell>
          <cell r="AT16" t="str">
            <v>Y</v>
          </cell>
          <cell r="AU16"/>
          <cell r="AV16"/>
          <cell r="AW16">
            <v>2.2818062089238724E-2</v>
          </cell>
          <cell r="AX16">
            <v>2.2818062089238724E-2</v>
          </cell>
          <cell r="AY16">
            <v>0</v>
          </cell>
          <cell r="AZ16" t="str">
            <v>OK</v>
          </cell>
          <cell r="BA16">
            <v>0</v>
          </cell>
          <cell r="BB16">
            <v>6.3757060579777661E-2</v>
          </cell>
          <cell r="BC16">
            <v>6.3757060579777661E-2</v>
          </cell>
          <cell r="BD16">
            <v>0</v>
          </cell>
          <cell r="BE16" t="str">
            <v>OK</v>
          </cell>
          <cell r="BF16">
            <v>0</v>
          </cell>
          <cell r="BG16">
            <v>-943.6424300809208</v>
          </cell>
          <cell r="BH16">
            <v>4350.25</v>
          </cell>
          <cell r="BI16">
            <v>5293.8924300809213</v>
          </cell>
          <cell r="BJ16" t="str">
            <v>OK</v>
          </cell>
          <cell r="BK16">
            <v>124217.79188946275</v>
          </cell>
        </row>
        <row r="17">
          <cell r="A17">
            <v>14</v>
          </cell>
          <cell r="B17" t="str">
            <v>DE-F&amp;B-CF Gastro_Common</v>
          </cell>
          <cell r="C17" t="str">
            <v>Europe</v>
          </cell>
          <cell r="D17" t="str">
            <v>Germany</v>
          </cell>
          <cell r="E17" t="str">
            <v>DE</v>
          </cell>
          <cell r="F17" t="str">
            <v>F&amp;B</v>
          </cell>
          <cell r="G17" t="str">
            <v>CF Gastro</v>
          </cell>
          <cell r="H17" t="str">
            <v>CF Gastro</v>
          </cell>
          <cell r="I17" t="str">
            <v>A00006</v>
          </cell>
          <cell r="J17" t="str">
            <v>Fresh fruit &amp; vegetables</v>
          </cell>
          <cell r="K17">
            <v>3284852.44</v>
          </cell>
          <cell r="L17">
            <v>1843438.0599999996</v>
          </cell>
          <cell r="M17">
            <v>332584.24125922198</v>
          </cell>
          <cell r="N17">
            <v>290330.47409114538</v>
          </cell>
          <cell r="O17">
            <v>160069.12752961641</v>
          </cell>
          <cell r="P17">
            <v>8350.2864929850675</v>
          </cell>
          <cell r="Q17">
            <v>-29410.190667932467</v>
          </cell>
          <cell r="R17">
            <v>2286.7122292756922</v>
          </cell>
          <cell r="S17">
            <v>8.6831844802866029E-2</v>
          </cell>
          <cell r="T17">
            <v>2.8761315942203183E-2</v>
          </cell>
          <cell r="U17">
            <v>-27123.478438656777</v>
          </cell>
          <cell r="V17" t="str">
            <v/>
          </cell>
          <cell r="W17">
            <v>3284852.44</v>
          </cell>
          <cell r="X17">
            <v>1843438.0599999996</v>
          </cell>
          <cell r="Y17">
            <v>332584.24125922198</v>
          </cell>
          <cell r="Z17">
            <v>290330.47409114538</v>
          </cell>
          <cell r="AA17">
            <v>160069.12752961641</v>
          </cell>
          <cell r="AB17">
            <v>8350.2864929850675</v>
          </cell>
          <cell r="AC17">
            <v>-29410.190667932467</v>
          </cell>
          <cell r="AD17">
            <v>2286.7122292756922</v>
          </cell>
          <cell r="AE17">
            <v>8.6831844802866029E-2</v>
          </cell>
          <cell r="AF17">
            <v>2.8761315942203183E-2</v>
          </cell>
          <cell r="AG17">
            <v>-27123.478438656777</v>
          </cell>
          <cell r="AH17">
            <v>1</v>
          </cell>
          <cell r="AI17">
            <v>43435</v>
          </cell>
          <cell r="AJ17">
            <v>43497</v>
          </cell>
          <cell r="AK17" t="str">
            <v>Y</v>
          </cell>
          <cell r="AL17"/>
          <cell r="AM17" t="str">
            <v>Y</v>
          </cell>
          <cell r="AN17"/>
          <cell r="AO17" t="str">
            <v>Y</v>
          </cell>
          <cell r="AP17"/>
          <cell r="AQ17"/>
          <cell r="AR17"/>
          <cell r="AS17" t="str">
            <v>Y</v>
          </cell>
          <cell r="AT17"/>
          <cell r="AU17"/>
          <cell r="AV17"/>
          <cell r="AW17">
            <v>8.6831844802866029E-2</v>
          </cell>
          <cell r="AX17">
            <v>8.6831844802866029E-2</v>
          </cell>
          <cell r="AY17">
            <v>0</v>
          </cell>
          <cell r="AZ17" t="str">
            <v>OK</v>
          </cell>
          <cell r="BA17">
            <v>0</v>
          </cell>
          <cell r="BB17">
            <v>2.8761315942203183E-2</v>
          </cell>
          <cell r="BC17">
            <v>2.8761315942203183E-2</v>
          </cell>
          <cell r="BD17">
            <v>0</v>
          </cell>
          <cell r="BE17" t="str">
            <v>OK</v>
          </cell>
          <cell r="BF17">
            <v>0</v>
          </cell>
          <cell r="BG17">
            <v>-27123.478438656777</v>
          </cell>
          <cell r="BH17">
            <v>3325.8424125922197</v>
          </cell>
          <cell r="BI17">
            <v>30449.320851248998</v>
          </cell>
          <cell r="BJ17" t="str">
            <v>OK</v>
          </cell>
          <cell r="BK17">
            <v>124217.79188946275</v>
          </cell>
        </row>
        <row r="18">
          <cell r="A18">
            <v>15</v>
          </cell>
          <cell r="B18" t="str">
            <v>DE-F&amp;B-WFS Wurst_Common</v>
          </cell>
          <cell r="C18" t="str">
            <v>Europe</v>
          </cell>
          <cell r="D18" t="str">
            <v>Germany</v>
          </cell>
          <cell r="E18" t="str">
            <v>DE</v>
          </cell>
          <cell r="F18" t="str">
            <v>F&amp;B</v>
          </cell>
          <cell r="G18" t="str">
            <v>WFS Wurst</v>
          </cell>
          <cell r="H18" t="str">
            <v>WFS Wurst</v>
          </cell>
          <cell r="I18" t="str">
            <v>A00003</v>
          </cell>
          <cell r="J18" t="str">
            <v>Meat, poultry, rabbit</v>
          </cell>
          <cell r="K18">
            <v>993127.52999999991</v>
          </cell>
          <cell r="L18">
            <v>358409.57999999978</v>
          </cell>
          <cell r="M18">
            <v>294037.18956076057</v>
          </cell>
          <cell r="N18">
            <v>221409.83106543811</v>
          </cell>
          <cell r="O18">
            <v>26792.89950338635</v>
          </cell>
          <cell r="P18">
            <v>2310.1389043680883</v>
          </cell>
          <cell r="Q18">
            <v>-2513.3017025011209</v>
          </cell>
          <cell r="R18">
            <v>271.1668212530077</v>
          </cell>
          <cell r="S18">
            <v>7.4754975866957479E-2</v>
          </cell>
          <cell r="T18">
            <v>1.0433768425058425E-2</v>
          </cell>
          <cell r="U18">
            <v>-2242.1348812481133</v>
          </cell>
          <cell r="V18" t="str">
            <v/>
          </cell>
          <cell r="W18">
            <v>993127.52999999991</v>
          </cell>
          <cell r="X18">
            <v>358409.57999999978</v>
          </cell>
          <cell r="Y18">
            <v>294037.18956076057</v>
          </cell>
          <cell r="Z18">
            <v>221409.83106543811</v>
          </cell>
          <cell r="AA18">
            <v>26792.89950338635</v>
          </cell>
          <cell r="AB18">
            <v>2310.1389043680883</v>
          </cell>
          <cell r="AC18">
            <v>-2513.3017025011209</v>
          </cell>
          <cell r="AD18">
            <v>271.1668212530077</v>
          </cell>
          <cell r="AE18">
            <v>7.4754975866957479E-2</v>
          </cell>
          <cell r="AF18">
            <v>1.0433768425058425E-2</v>
          </cell>
          <cell r="AG18">
            <v>-2242.1348812481133</v>
          </cell>
          <cell r="AH18">
            <v>1</v>
          </cell>
          <cell r="AI18">
            <v>43435</v>
          </cell>
          <cell r="AJ18">
            <v>43497</v>
          </cell>
          <cell r="AK18" t="str">
            <v>Y</v>
          </cell>
          <cell r="AL18"/>
          <cell r="AM18" t="str">
            <v>Y</v>
          </cell>
          <cell r="AN18"/>
          <cell r="AO18" t="str">
            <v>Y</v>
          </cell>
          <cell r="AP18"/>
          <cell r="AQ18"/>
          <cell r="AR18"/>
          <cell r="AS18" t="str">
            <v>Y</v>
          </cell>
          <cell r="AT18"/>
          <cell r="AU18"/>
          <cell r="AV18"/>
          <cell r="AW18">
            <v>7.4754975866957479E-2</v>
          </cell>
          <cell r="AX18">
            <v>7.4754975866957479E-2</v>
          </cell>
          <cell r="AY18">
            <v>0</v>
          </cell>
          <cell r="AZ18" t="str">
            <v>OK</v>
          </cell>
          <cell r="BA18">
            <v>0</v>
          </cell>
          <cell r="BB18">
            <v>1.0433768425058425E-2</v>
          </cell>
          <cell r="BC18">
            <v>1.0433768425058425E-2</v>
          </cell>
          <cell r="BD18">
            <v>0</v>
          </cell>
          <cell r="BE18" t="str">
            <v>OK</v>
          </cell>
          <cell r="BF18">
            <v>0</v>
          </cell>
          <cell r="BG18">
            <v>-2242.1348812481133</v>
          </cell>
          <cell r="BH18">
            <v>2940.3718956076059</v>
          </cell>
          <cell r="BI18">
            <v>5182.5067768557192</v>
          </cell>
          <cell r="BJ18" t="str">
            <v>OK</v>
          </cell>
          <cell r="BK18">
            <v>124217.79188946275</v>
          </cell>
        </row>
        <row r="19">
          <cell r="A19">
            <v>16</v>
          </cell>
          <cell r="B19" t="str">
            <v>DE-F&amp;B-Froneri Scholler_Common</v>
          </cell>
          <cell r="C19" t="str">
            <v>Europe</v>
          </cell>
          <cell r="D19" t="str">
            <v>Germany</v>
          </cell>
          <cell r="E19" t="str">
            <v>DE</v>
          </cell>
          <cell r="F19" t="str">
            <v>F&amp;B</v>
          </cell>
          <cell r="G19" t="str">
            <v>Froneri Scholler</v>
          </cell>
          <cell r="H19" t="str">
            <v>Froneri Scholler</v>
          </cell>
          <cell r="I19" t="str">
            <v>AR0002</v>
          </cell>
          <cell r="J19" t="str">
            <v>Frozen food multi-family</v>
          </cell>
          <cell r="K19">
            <v>728249.47</v>
          </cell>
          <cell r="L19">
            <v>442119.24462000001</v>
          </cell>
          <cell r="M19">
            <v>232601.41619349757</v>
          </cell>
          <cell r="N19">
            <v>173862.28524563141</v>
          </cell>
          <cell r="O19">
            <v>22145.889732459254</v>
          </cell>
          <cell r="P19">
            <v>3328.2574252629415</v>
          </cell>
          <cell r="Q19">
            <v>-6198.4567773413928</v>
          </cell>
          <cell r="R19">
            <v>3003.00223823644</v>
          </cell>
          <cell r="S19">
            <v>5.0090309349672332E-2</v>
          </cell>
          <cell r="T19">
            <v>1.9143067287772059E-2</v>
          </cell>
          <cell r="U19">
            <v>-3195.4545391049528</v>
          </cell>
          <cell r="V19" t="str">
            <v/>
          </cell>
          <cell r="W19">
            <v>728249.47</v>
          </cell>
          <cell r="X19">
            <v>442119.24462000001</v>
          </cell>
          <cell r="Y19">
            <v>232601.41619349757</v>
          </cell>
          <cell r="Z19">
            <v>173862.28524563141</v>
          </cell>
          <cell r="AA19">
            <v>22145.889732459254</v>
          </cell>
          <cell r="AB19">
            <v>3328.2574252629415</v>
          </cell>
          <cell r="AC19">
            <v>-6198.4567773413928</v>
          </cell>
          <cell r="AD19">
            <v>3003.00223823644</v>
          </cell>
          <cell r="AE19">
            <v>5.0090309349672332E-2</v>
          </cell>
          <cell r="AF19">
            <v>1.9143067287772059E-2</v>
          </cell>
          <cell r="AG19">
            <v>-3195.4545391049528</v>
          </cell>
          <cell r="AH19">
            <v>1</v>
          </cell>
          <cell r="AI19">
            <v>43435</v>
          </cell>
          <cell r="AJ19">
            <v>43497</v>
          </cell>
          <cell r="AK19" t="str">
            <v>Y</v>
          </cell>
          <cell r="AL19"/>
          <cell r="AM19" t="str">
            <v>Y</v>
          </cell>
          <cell r="AN19"/>
          <cell r="AO19" t="str">
            <v>Y</v>
          </cell>
          <cell r="AP19"/>
          <cell r="AQ19"/>
          <cell r="AR19"/>
          <cell r="AS19" t="str">
            <v>Y</v>
          </cell>
          <cell r="AT19"/>
          <cell r="AU19"/>
          <cell r="AV19"/>
          <cell r="AW19">
            <v>5.0090309349672332E-2</v>
          </cell>
          <cell r="AX19">
            <v>5.0090309349672332E-2</v>
          </cell>
          <cell r="AY19">
            <v>0</v>
          </cell>
          <cell r="AZ19" t="str">
            <v>OK</v>
          </cell>
          <cell r="BA19">
            <v>0</v>
          </cell>
          <cell r="BB19">
            <v>1.9143067287772059E-2</v>
          </cell>
          <cell r="BC19">
            <v>1.9143067287772059E-2</v>
          </cell>
          <cell r="BD19">
            <v>0</v>
          </cell>
          <cell r="BE19" t="str">
            <v>OK</v>
          </cell>
          <cell r="BF19">
            <v>0</v>
          </cell>
          <cell r="BG19">
            <v>-3195.4545391049528</v>
          </cell>
          <cell r="BH19">
            <v>2326.0141619349756</v>
          </cell>
          <cell r="BI19">
            <v>5521.4687010399284</v>
          </cell>
          <cell r="BJ19" t="str">
            <v>OK</v>
          </cell>
          <cell r="BK19">
            <v>124217.79188946275</v>
          </cell>
        </row>
        <row r="20">
          <cell r="A20">
            <v>17</v>
          </cell>
          <cell r="B20" t="str">
            <v>DE-F&amp;B-Deutsche See_Common</v>
          </cell>
          <cell r="C20" t="str">
            <v>Europe</v>
          </cell>
          <cell r="D20" t="str">
            <v>Germany</v>
          </cell>
          <cell r="E20" t="str">
            <v>DE</v>
          </cell>
          <cell r="F20" t="str">
            <v>F&amp;B</v>
          </cell>
          <cell r="G20" t="str">
            <v>Deutsche See</v>
          </cell>
          <cell r="H20" t="str">
            <v>Deutsche See</v>
          </cell>
          <cell r="I20" t="str">
            <v>A00008</v>
          </cell>
          <cell r="J20" t="str">
            <v>Fresh fish, crustations &amp; shellfish</v>
          </cell>
          <cell r="K20">
            <v>1629383.6500000001</v>
          </cell>
          <cell r="L20">
            <v>434966.8199999996</v>
          </cell>
          <cell r="M20">
            <v>226715.81733333177</v>
          </cell>
          <cell r="N20">
            <v>174984.14455444901</v>
          </cell>
          <cell r="O20">
            <v>7203.9491494264867</v>
          </cell>
          <cell r="P20">
            <v>16839.804815660729</v>
          </cell>
          <cell r="Q20">
            <v>-1098.7129800473806</v>
          </cell>
          <cell r="R20">
            <v>1011.3382599533383</v>
          </cell>
          <cell r="S20">
            <v>1.6562065928216071E-2</v>
          </cell>
          <cell r="T20">
            <v>9.6236175331992801E-2</v>
          </cell>
          <cell r="U20">
            <v>-87.374720094042345</v>
          </cell>
          <cell r="V20" t="str">
            <v/>
          </cell>
          <cell r="W20">
            <v>1629383.6500000001</v>
          </cell>
          <cell r="X20">
            <v>434966.8199999996</v>
          </cell>
          <cell r="Y20">
            <v>226715.81733333177</v>
          </cell>
          <cell r="Z20">
            <v>174984.14455444901</v>
          </cell>
          <cell r="AA20">
            <v>7203.9491494264867</v>
          </cell>
          <cell r="AB20">
            <v>16839.804815660729</v>
          </cell>
          <cell r="AC20">
            <v>-1098.7129800473806</v>
          </cell>
          <cell r="AD20">
            <v>1011.3382599533383</v>
          </cell>
          <cell r="AE20">
            <v>1.6562065928216071E-2</v>
          </cell>
          <cell r="AF20">
            <v>9.6236175331992801E-2</v>
          </cell>
          <cell r="AG20">
            <v>-87.374720094042345</v>
          </cell>
          <cell r="AH20">
            <v>1</v>
          </cell>
          <cell r="AI20">
            <v>43435</v>
          </cell>
          <cell r="AJ20">
            <v>43497</v>
          </cell>
          <cell r="AK20" t="str">
            <v>Y</v>
          </cell>
          <cell r="AL20"/>
          <cell r="AM20" t="str">
            <v>Y</v>
          </cell>
          <cell r="AN20"/>
          <cell r="AO20" t="str">
            <v>Y</v>
          </cell>
          <cell r="AP20"/>
          <cell r="AQ20"/>
          <cell r="AR20"/>
          <cell r="AS20" t="str">
            <v>Y</v>
          </cell>
          <cell r="AT20"/>
          <cell r="AU20"/>
          <cell r="AV20"/>
          <cell r="AW20">
            <v>1.6562065928216071E-2</v>
          </cell>
          <cell r="AX20">
            <v>1.6562065928216071E-2</v>
          </cell>
          <cell r="AY20">
            <v>0</v>
          </cell>
          <cell r="AZ20" t="str">
            <v>OK</v>
          </cell>
          <cell r="BA20">
            <v>0</v>
          </cell>
          <cell r="BB20">
            <v>9.6236175331992801E-2</v>
          </cell>
          <cell r="BC20">
            <v>9.6236175331992801E-2</v>
          </cell>
          <cell r="BD20">
            <v>0</v>
          </cell>
          <cell r="BE20" t="str">
            <v>OK</v>
          </cell>
          <cell r="BF20">
            <v>0</v>
          </cell>
          <cell r="BG20">
            <v>-87.374720094042345</v>
          </cell>
          <cell r="BH20">
            <v>2267.1581733333178</v>
          </cell>
          <cell r="BI20">
            <v>2354.5328934273602</v>
          </cell>
          <cell r="BJ20" t="str">
            <v>OK</v>
          </cell>
          <cell r="BK20">
            <v>124217.79188946275</v>
          </cell>
        </row>
        <row r="21">
          <cell r="A21">
            <v>18</v>
          </cell>
          <cell r="B21" t="str">
            <v>DE-F&amp;B-FFD_Common</v>
          </cell>
          <cell r="C21" t="str">
            <v>Europe</v>
          </cell>
          <cell r="D21" t="str">
            <v>Germany</v>
          </cell>
          <cell r="E21" t="str">
            <v>DE</v>
          </cell>
          <cell r="F21" t="str">
            <v>F&amp;B</v>
          </cell>
          <cell r="G21" t="str">
            <v>FFD</v>
          </cell>
          <cell r="H21" t="str">
            <v>FFD</v>
          </cell>
          <cell r="I21" t="str">
            <v>A00005</v>
          </cell>
          <cell r="J21" t="str">
            <v>Wine, spirits</v>
          </cell>
          <cell r="K21">
            <v>483015.13</v>
          </cell>
          <cell r="L21">
            <v>230454.19416000013</v>
          </cell>
          <cell r="M21">
            <v>131272.02623454199</v>
          </cell>
          <cell r="N21">
            <v>105848.46379864487</v>
          </cell>
          <cell r="O21">
            <v>2842.6877931937333</v>
          </cell>
          <cell r="P21">
            <v>3954.9891883233581</v>
          </cell>
          <cell r="Q21">
            <v>-376.74387419740651</v>
          </cell>
          <cell r="R21">
            <v>374.89959022136173</v>
          </cell>
          <cell r="S21">
            <v>1.2335153211488559E-2</v>
          </cell>
          <cell r="T21">
            <v>3.7364634746583747E-2</v>
          </cell>
          <cell r="U21">
            <v>-1.8442839760447782</v>
          </cell>
          <cell r="V21" t="str">
            <v/>
          </cell>
          <cell r="W21">
            <v>483015.13</v>
          </cell>
          <cell r="X21">
            <v>230454.19416000013</v>
          </cell>
          <cell r="Y21">
            <v>131272.02623454199</v>
          </cell>
          <cell r="Z21">
            <v>105848.46379864487</v>
          </cell>
          <cell r="AA21">
            <v>2842.6877931937333</v>
          </cell>
          <cell r="AB21">
            <v>3954.9891883233581</v>
          </cell>
          <cell r="AC21">
            <v>-376.74387419740651</v>
          </cell>
          <cell r="AD21">
            <v>374.89959022136173</v>
          </cell>
          <cell r="AE21">
            <v>1.2335153211488559E-2</v>
          </cell>
          <cell r="AF21">
            <v>3.7364634746583747E-2</v>
          </cell>
          <cell r="AG21">
            <v>-1.8442839760447782</v>
          </cell>
          <cell r="AH21">
            <v>1</v>
          </cell>
          <cell r="AI21">
            <v>43435</v>
          </cell>
          <cell r="AJ21">
            <v>43497</v>
          </cell>
          <cell r="AK21" t="str">
            <v>Y</v>
          </cell>
          <cell r="AL21"/>
          <cell r="AM21" t="str">
            <v>Y</v>
          </cell>
          <cell r="AN21"/>
          <cell r="AO21" t="str">
            <v>Y</v>
          </cell>
          <cell r="AP21"/>
          <cell r="AQ21"/>
          <cell r="AR21"/>
          <cell r="AS21" t="str">
            <v>Y</v>
          </cell>
          <cell r="AT21"/>
          <cell r="AU21"/>
          <cell r="AV21"/>
          <cell r="AW21">
            <v>1.2335153211488559E-2</v>
          </cell>
          <cell r="AX21">
            <v>1.2335153211488559E-2</v>
          </cell>
          <cell r="AY21">
            <v>0</v>
          </cell>
          <cell r="AZ21" t="str">
            <v>OK</v>
          </cell>
          <cell r="BA21">
            <v>0</v>
          </cell>
          <cell r="BB21">
            <v>3.7364634746583747E-2</v>
          </cell>
          <cell r="BC21">
            <v>3.7364634746583747E-2</v>
          </cell>
          <cell r="BD21">
            <v>0</v>
          </cell>
          <cell r="BE21" t="str">
            <v>OK</v>
          </cell>
          <cell r="BF21">
            <v>0</v>
          </cell>
          <cell r="BG21">
            <v>-1.8442839760447782</v>
          </cell>
          <cell r="BH21">
            <v>1312.72026234542</v>
          </cell>
          <cell r="BI21">
            <v>1314.5645463214648</v>
          </cell>
          <cell r="BJ21" t="str">
            <v>OK</v>
          </cell>
          <cell r="BK21">
            <v>124217.79188946275</v>
          </cell>
        </row>
        <row r="22">
          <cell r="A22">
            <v>19</v>
          </cell>
          <cell r="B22" t="str">
            <v>DE-F&amp;B-Elka Frische_Common</v>
          </cell>
          <cell r="C22" t="str">
            <v>Europe</v>
          </cell>
          <cell r="D22" t="str">
            <v>Germany</v>
          </cell>
          <cell r="E22" t="str">
            <v>DE</v>
          </cell>
          <cell r="F22" t="str">
            <v>F&amp;B</v>
          </cell>
          <cell r="G22" t="str">
            <v>Elka Frische</v>
          </cell>
          <cell r="H22" t="str">
            <v>Elka Frische</v>
          </cell>
          <cell r="I22" t="str">
            <v>A00004</v>
          </cell>
          <cell r="J22" t="str">
            <v>BEER, MINERAL WATER, SOFT DRINKS</v>
          </cell>
          <cell r="K22">
            <v>34782.990000000005</v>
          </cell>
          <cell r="L22">
            <v>46534.617417600006</v>
          </cell>
          <cell r="M22">
            <v>118036.83</v>
          </cell>
          <cell r="N22">
            <v>88128.959999999992</v>
          </cell>
          <cell r="O22">
            <v>10048.364090521172</v>
          </cell>
          <cell r="P22">
            <v>0</v>
          </cell>
          <cell r="Q22">
            <v>-230.22315423648678</v>
          </cell>
          <cell r="R22">
            <v>0</v>
          </cell>
          <cell r="S22">
            <v>0.2159330977269569</v>
          </cell>
          <cell r="T22">
            <v>0</v>
          </cell>
          <cell r="U22">
            <v>-230.22315423648678</v>
          </cell>
          <cell r="V22" t="str">
            <v/>
          </cell>
          <cell r="W22">
            <v>34782.990000000005</v>
          </cell>
          <cell r="X22">
            <v>46534.617417600006</v>
          </cell>
          <cell r="Y22">
            <v>118036.83</v>
          </cell>
          <cell r="Z22">
            <v>88128.959999999992</v>
          </cell>
          <cell r="AA22">
            <v>10048.364090521172</v>
          </cell>
          <cell r="AB22">
            <v>0</v>
          </cell>
          <cell r="AC22">
            <v>-230.22315423648678</v>
          </cell>
          <cell r="AD22">
            <v>0</v>
          </cell>
          <cell r="AE22">
            <v>0.2159330977269569</v>
          </cell>
          <cell r="AF22">
            <v>0</v>
          </cell>
          <cell r="AG22">
            <v>-230.22315423648678</v>
          </cell>
          <cell r="AH22">
            <v>1</v>
          </cell>
          <cell r="AI22">
            <v>43435</v>
          </cell>
          <cell r="AJ22">
            <v>43497</v>
          </cell>
          <cell r="AK22" t="str">
            <v>Y</v>
          </cell>
          <cell r="AL22"/>
          <cell r="AM22" t="str">
            <v>Y</v>
          </cell>
          <cell r="AN22"/>
          <cell r="AO22" t="str">
            <v>Y</v>
          </cell>
          <cell r="AP22"/>
          <cell r="AQ22"/>
          <cell r="AR22"/>
          <cell r="AS22" t="str">
            <v>Y</v>
          </cell>
          <cell r="AT22"/>
          <cell r="AU22"/>
          <cell r="AV22"/>
          <cell r="AW22">
            <v>0.2159330977269569</v>
          </cell>
          <cell r="AX22">
            <v>0.2159330977269569</v>
          </cell>
          <cell r="AY22">
            <v>0</v>
          </cell>
          <cell r="AZ22" t="str">
            <v>OK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 t="str">
            <v>OK</v>
          </cell>
          <cell r="BF22">
            <v>0</v>
          </cell>
          <cell r="BG22">
            <v>-230.22315423648678</v>
          </cell>
          <cell r="BH22">
            <v>1180.3683000000001</v>
          </cell>
          <cell r="BI22">
            <v>1410.5914542364869</v>
          </cell>
          <cell r="BJ22" t="str">
            <v>OK</v>
          </cell>
          <cell r="BK22">
            <v>124217.79188946275</v>
          </cell>
        </row>
        <row r="23">
          <cell r="A23">
            <v>20</v>
          </cell>
          <cell r="B23" t="str">
            <v>DE-F&amp;B-Coca-Cola_Common</v>
          </cell>
          <cell r="C23" t="str">
            <v>Europe</v>
          </cell>
          <cell r="D23" t="str">
            <v>Germany</v>
          </cell>
          <cell r="E23" t="str">
            <v>DE</v>
          </cell>
          <cell r="F23" t="str">
            <v>F&amp;B</v>
          </cell>
          <cell r="G23" t="str">
            <v>Coca-Cola</v>
          </cell>
          <cell r="H23" t="str">
            <v>Coca-Cola</v>
          </cell>
          <cell r="I23" t="str">
            <v>A00004</v>
          </cell>
          <cell r="J23" t="str">
            <v>BEER, MINERAL WATER, SOFT DRINKS</v>
          </cell>
          <cell r="K23">
            <v>637281.91000000027</v>
          </cell>
          <cell r="L23">
            <v>2930513.1323000002</v>
          </cell>
          <cell r="M23">
            <v>83512.678321813088</v>
          </cell>
          <cell r="N23">
            <v>45609.766639608708</v>
          </cell>
          <cell r="O23">
            <v>0</v>
          </cell>
          <cell r="P23">
            <v>5474.5996829140277</v>
          </cell>
          <cell r="Q23">
            <v>0</v>
          </cell>
          <cell r="R23">
            <v>2954.0357658435214</v>
          </cell>
          <cell r="S23">
            <v>0</v>
          </cell>
          <cell r="T23">
            <v>0.12003130220271162</v>
          </cell>
          <cell r="U23">
            <v>2954.0357658435214</v>
          </cell>
          <cell r="V23" t="str">
            <v/>
          </cell>
          <cell r="W23">
            <v>637281.91000000027</v>
          </cell>
          <cell r="X23">
            <v>2930513.1323000002</v>
          </cell>
          <cell r="Y23">
            <v>83512.678321813088</v>
          </cell>
          <cell r="Z23">
            <v>45609.766639608708</v>
          </cell>
          <cell r="AA23">
            <v>0</v>
          </cell>
          <cell r="AB23">
            <v>5474.5996829140277</v>
          </cell>
          <cell r="AC23">
            <v>0</v>
          </cell>
          <cell r="AD23">
            <v>2954.0357658435214</v>
          </cell>
          <cell r="AE23">
            <v>0</v>
          </cell>
          <cell r="AF23">
            <v>0.12003130220271162</v>
          </cell>
          <cell r="AG23">
            <v>2954.0357658435214</v>
          </cell>
          <cell r="AH23">
            <v>1</v>
          </cell>
          <cell r="AI23">
            <v>43435</v>
          </cell>
          <cell r="AJ23">
            <v>43497</v>
          </cell>
          <cell r="AK23" t="str">
            <v>Y</v>
          </cell>
          <cell r="AL23"/>
          <cell r="AM23" t="str">
            <v>Y</v>
          </cell>
          <cell r="AN23"/>
          <cell r="AO23" t="str">
            <v>Y</v>
          </cell>
          <cell r="AP23"/>
          <cell r="AQ23"/>
          <cell r="AR23"/>
          <cell r="AS23" t="str">
            <v>Y</v>
          </cell>
          <cell r="AT23"/>
          <cell r="AU23"/>
          <cell r="AV23"/>
          <cell r="AW23">
            <v>0</v>
          </cell>
          <cell r="AX23">
            <v>0</v>
          </cell>
          <cell r="AY23">
            <v>0</v>
          </cell>
          <cell r="AZ23" t="str">
            <v>OK</v>
          </cell>
          <cell r="BA23">
            <v>0</v>
          </cell>
          <cell r="BB23">
            <v>0.12003130220271162</v>
          </cell>
          <cell r="BC23">
            <v>0.12003130220271162</v>
          </cell>
          <cell r="BD23">
            <v>0</v>
          </cell>
          <cell r="BE23" t="str">
            <v>OK</v>
          </cell>
          <cell r="BF23">
            <v>0</v>
          </cell>
          <cell r="BG23">
            <v>2954.0357658435214</v>
          </cell>
          <cell r="BH23">
            <v>835.12678321813087</v>
          </cell>
          <cell r="BI23">
            <v>-2118.9089826253903</v>
          </cell>
          <cell r="BJ23" t="str">
            <v>Not OK</v>
          </cell>
          <cell r="BK23">
            <v>124217.79188946275</v>
          </cell>
        </row>
        <row r="24">
          <cell r="A24">
            <v>21</v>
          </cell>
          <cell r="B24" t="str">
            <v>DE-F&amp;B-Sander Gourmet_Common</v>
          </cell>
          <cell r="C24" t="str">
            <v>Europe</v>
          </cell>
          <cell r="D24" t="str">
            <v>Germany</v>
          </cell>
          <cell r="E24" t="str">
            <v>DE</v>
          </cell>
          <cell r="F24" t="str">
            <v>F&amp;B</v>
          </cell>
          <cell r="G24" t="str">
            <v>Sander Gourmet</v>
          </cell>
          <cell r="H24" t="str">
            <v>Sander Gourmet</v>
          </cell>
          <cell r="I24" t="str">
            <v>A00015</v>
          </cell>
          <cell r="J24" t="str">
            <v>Ready-made meals</v>
          </cell>
          <cell r="K24">
            <v>5097920.6600000011</v>
          </cell>
          <cell r="L24">
            <v>38648.219999999994</v>
          </cell>
          <cell r="M24">
            <v>72829.758677551014</v>
          </cell>
          <cell r="N24">
            <v>15526.988255405244</v>
          </cell>
          <cell r="O24">
            <v>261.83074792658203</v>
          </cell>
          <cell r="P24">
            <v>527.58829731472645</v>
          </cell>
          <cell r="Q24">
            <v>188.9394845905162</v>
          </cell>
          <cell r="R24">
            <v>-96.531786679787572</v>
          </cell>
          <cell r="S24">
            <v>6.7747168673377989E-3</v>
          </cell>
          <cell r="T24">
            <v>3.3978791549034812E-2</v>
          </cell>
          <cell r="U24">
            <v>92.407697910728629</v>
          </cell>
          <cell r="V24" t="str">
            <v/>
          </cell>
          <cell r="W24">
            <v>5097920.6600000011</v>
          </cell>
          <cell r="X24">
            <v>38648.219999999994</v>
          </cell>
          <cell r="Y24">
            <v>72829.758677551014</v>
          </cell>
          <cell r="Z24">
            <v>15526.988255405244</v>
          </cell>
          <cell r="AA24">
            <v>261.83074792658203</v>
          </cell>
          <cell r="AB24">
            <v>527.58829731472645</v>
          </cell>
          <cell r="AC24">
            <v>188.9394845905162</v>
          </cell>
          <cell r="AD24">
            <v>-96.531786679787572</v>
          </cell>
          <cell r="AE24">
            <v>6.7747168673377989E-3</v>
          </cell>
          <cell r="AF24">
            <v>3.3978791549034812E-2</v>
          </cell>
          <cell r="AG24">
            <v>92.407697910728629</v>
          </cell>
          <cell r="AH24">
            <v>1</v>
          </cell>
          <cell r="AI24">
            <v>43435</v>
          </cell>
          <cell r="AJ24">
            <v>43497</v>
          </cell>
          <cell r="AK24" t="str">
            <v>Y</v>
          </cell>
          <cell r="AL24"/>
          <cell r="AM24" t="str">
            <v>Y</v>
          </cell>
          <cell r="AN24"/>
          <cell r="AO24" t="str">
            <v>Y</v>
          </cell>
          <cell r="AP24"/>
          <cell r="AQ24"/>
          <cell r="AR24"/>
          <cell r="AS24" t="str">
            <v>Y</v>
          </cell>
          <cell r="AT24"/>
          <cell r="AU24"/>
          <cell r="AV24"/>
          <cell r="AW24">
            <v>6.7747168673377989E-3</v>
          </cell>
          <cell r="AX24">
            <v>6.7747168673377989E-3</v>
          </cell>
          <cell r="AY24">
            <v>0</v>
          </cell>
          <cell r="AZ24" t="str">
            <v>OK</v>
          </cell>
          <cell r="BA24">
            <v>0</v>
          </cell>
          <cell r="BB24">
            <v>3.3978791549034812E-2</v>
          </cell>
          <cell r="BC24">
            <v>3.3978791549034812E-2</v>
          </cell>
          <cell r="BD24">
            <v>0</v>
          </cell>
          <cell r="BE24" t="str">
            <v>OK</v>
          </cell>
          <cell r="BF24">
            <v>0</v>
          </cell>
          <cell r="BG24">
            <v>92.407697910728629</v>
          </cell>
          <cell r="BH24">
            <v>728.29758677551013</v>
          </cell>
          <cell r="BI24">
            <v>635.88988886478148</v>
          </cell>
          <cell r="BJ24" t="str">
            <v>OK</v>
          </cell>
          <cell r="BK24">
            <v>124217.79188946275</v>
          </cell>
        </row>
        <row r="25">
          <cell r="A25">
            <v>22</v>
          </cell>
          <cell r="B25" t="str">
            <v>DE-F&amp;B-Bos Food_Common</v>
          </cell>
          <cell r="C25" t="str">
            <v>Europe</v>
          </cell>
          <cell r="D25" t="str">
            <v>Germany</v>
          </cell>
          <cell r="E25" t="str">
            <v>DE</v>
          </cell>
          <cell r="F25" t="str">
            <v>F&amp;B</v>
          </cell>
          <cell r="G25" t="str">
            <v>Bos Food</v>
          </cell>
          <cell r="H25" t="str">
            <v>Bos Food</v>
          </cell>
          <cell r="I25" t="str">
            <v>A00014</v>
          </cell>
          <cell r="J25" t="str">
            <v>Dry goods</v>
          </cell>
          <cell r="K25">
            <v>122114.12</v>
          </cell>
          <cell r="L25">
            <v>16725.679999999997</v>
          </cell>
          <cell r="M25">
            <v>69967.727278901497</v>
          </cell>
          <cell r="N25">
            <v>14597.040318726675</v>
          </cell>
          <cell r="O25">
            <v>162.5653015763084</v>
          </cell>
          <cell r="P25">
            <v>11.196441421427423</v>
          </cell>
          <cell r="Q25">
            <v>-0.49054612098093475</v>
          </cell>
          <cell r="R25">
            <v>-0.12107554285714173</v>
          </cell>
          <cell r="S25">
            <v>9.7195032773739806E-3</v>
          </cell>
          <cell r="T25">
            <v>7.6703504114210101E-4</v>
          </cell>
          <cell r="U25">
            <v>-0.61162166383807648</v>
          </cell>
          <cell r="V25" t="str">
            <v/>
          </cell>
          <cell r="W25">
            <v>122114.12</v>
          </cell>
          <cell r="X25">
            <v>16725.679999999997</v>
          </cell>
          <cell r="Y25">
            <v>69967.727278901497</v>
          </cell>
          <cell r="Z25">
            <v>14597.040318726675</v>
          </cell>
          <cell r="AA25">
            <v>162.5653015763084</v>
          </cell>
          <cell r="AB25">
            <v>11.196441421427423</v>
          </cell>
          <cell r="AC25">
            <v>-0.49054612098093475</v>
          </cell>
          <cell r="AD25">
            <v>-0.12107554285714173</v>
          </cell>
          <cell r="AE25">
            <v>9.7195032773739806E-3</v>
          </cell>
          <cell r="AF25">
            <v>7.6703504114210101E-4</v>
          </cell>
          <cell r="AG25">
            <v>-0.61162166383807648</v>
          </cell>
          <cell r="AH25">
            <v>1</v>
          </cell>
          <cell r="AI25">
            <v>43435</v>
          </cell>
          <cell r="AJ25">
            <v>43497</v>
          </cell>
          <cell r="AK25" t="str">
            <v>Y</v>
          </cell>
          <cell r="AL25"/>
          <cell r="AM25" t="str">
            <v>Y</v>
          </cell>
          <cell r="AN25"/>
          <cell r="AO25" t="str">
            <v>Y</v>
          </cell>
          <cell r="AP25"/>
          <cell r="AQ25"/>
          <cell r="AR25"/>
          <cell r="AS25" t="str">
            <v>Y</v>
          </cell>
          <cell r="AT25"/>
          <cell r="AU25"/>
          <cell r="AV25"/>
          <cell r="AW25">
            <v>9.7195032773739806E-3</v>
          </cell>
          <cell r="AX25">
            <v>9.7195032773739806E-3</v>
          </cell>
          <cell r="AY25">
            <v>0</v>
          </cell>
          <cell r="AZ25" t="str">
            <v>OK</v>
          </cell>
          <cell r="BA25">
            <v>0</v>
          </cell>
          <cell r="BB25">
            <v>7.6703504114210101E-4</v>
          </cell>
          <cell r="BC25">
            <v>7.6703504114210101E-4</v>
          </cell>
          <cell r="BD25">
            <v>0</v>
          </cell>
          <cell r="BE25" t="str">
            <v>OK</v>
          </cell>
          <cell r="BF25">
            <v>0</v>
          </cell>
          <cell r="BG25">
            <v>-0.61162166383807648</v>
          </cell>
          <cell r="BH25">
            <v>699.67727278901498</v>
          </cell>
          <cell r="BI25">
            <v>700.28889445285301</v>
          </cell>
          <cell r="BJ25" t="str">
            <v>OK</v>
          </cell>
          <cell r="BK25">
            <v>124217.79188946275</v>
          </cell>
        </row>
        <row r="26">
          <cell r="A26">
            <v>23</v>
          </cell>
          <cell r="B26" t="str">
            <v>DE-F&amp;B-Delta Fleisch_Common</v>
          </cell>
          <cell r="C26" t="str">
            <v>Europe</v>
          </cell>
          <cell r="D26" t="str">
            <v>Germany</v>
          </cell>
          <cell r="E26" t="str">
            <v>DE</v>
          </cell>
          <cell r="F26" t="str">
            <v>F&amp;B</v>
          </cell>
          <cell r="G26" t="str">
            <v>Delta Fleisch</v>
          </cell>
          <cell r="H26" t="str">
            <v>Delta Fleisch</v>
          </cell>
          <cell r="I26" t="str">
            <v>AR0001</v>
          </cell>
          <cell r="J26" t="str">
            <v>Fresh food multi-family</v>
          </cell>
          <cell r="K26">
            <v>1255464.0400000003</v>
          </cell>
          <cell r="L26">
            <v>86727.359999999986</v>
          </cell>
          <cell r="M26">
            <v>15668.49</v>
          </cell>
          <cell r="N26">
            <v>10121.160829624916</v>
          </cell>
          <cell r="O26">
            <v>431.2776725803472</v>
          </cell>
          <cell r="P26">
            <v>173.63322689786182</v>
          </cell>
          <cell r="Q26">
            <v>-84.840985624371683</v>
          </cell>
          <cell r="R26">
            <v>37.455143086993381</v>
          </cell>
          <cell r="S26">
            <v>4.972798348529775E-3</v>
          </cell>
          <cell r="T26">
            <v>1.7155465644773927E-2</v>
          </cell>
          <cell r="U26">
            <v>-47.385842537378302</v>
          </cell>
          <cell r="V26" t="str">
            <v/>
          </cell>
          <cell r="W26">
            <v>1255464.0400000003</v>
          </cell>
          <cell r="X26">
            <v>86727.359999999986</v>
          </cell>
          <cell r="Y26">
            <v>15668.49</v>
          </cell>
          <cell r="Z26">
            <v>10121.160829624916</v>
          </cell>
          <cell r="AA26">
            <v>431.2776725803472</v>
          </cell>
          <cell r="AB26">
            <v>173.63322689786182</v>
          </cell>
          <cell r="AC26">
            <v>-84.840985624371683</v>
          </cell>
          <cell r="AD26">
            <v>37.455143086993381</v>
          </cell>
          <cell r="AE26">
            <v>4.972798348529775E-3</v>
          </cell>
          <cell r="AF26">
            <v>1.7155465644773927E-2</v>
          </cell>
          <cell r="AG26">
            <v>-47.385842537378302</v>
          </cell>
          <cell r="AH26">
            <v>1</v>
          </cell>
          <cell r="AI26">
            <v>43435</v>
          </cell>
          <cell r="AJ26">
            <v>43497</v>
          </cell>
          <cell r="AK26" t="str">
            <v>Y</v>
          </cell>
          <cell r="AL26"/>
          <cell r="AM26" t="str">
            <v>Y</v>
          </cell>
          <cell r="AN26"/>
          <cell r="AO26" t="str">
            <v>Y</v>
          </cell>
          <cell r="AP26"/>
          <cell r="AQ26"/>
          <cell r="AR26"/>
          <cell r="AS26" t="str">
            <v>Y</v>
          </cell>
          <cell r="AT26"/>
          <cell r="AU26"/>
          <cell r="AV26"/>
          <cell r="AW26">
            <v>4.972798348529775E-3</v>
          </cell>
          <cell r="AX26">
            <v>4.972798348529775E-3</v>
          </cell>
          <cell r="AY26">
            <v>0</v>
          </cell>
          <cell r="AZ26" t="str">
            <v>OK</v>
          </cell>
          <cell r="BA26">
            <v>0</v>
          </cell>
          <cell r="BB26">
            <v>1.7155465644773927E-2</v>
          </cell>
          <cell r="BC26">
            <v>1.7155465644773927E-2</v>
          </cell>
          <cell r="BD26">
            <v>0</v>
          </cell>
          <cell r="BE26" t="str">
            <v>OK</v>
          </cell>
          <cell r="BF26">
            <v>0</v>
          </cell>
          <cell r="BG26">
            <v>-47.385842537378302</v>
          </cell>
          <cell r="BH26">
            <v>156.6849</v>
          </cell>
          <cell r="BI26">
            <v>204.07074253737829</v>
          </cell>
          <cell r="BJ26" t="str">
            <v>OK</v>
          </cell>
          <cell r="BK26">
            <v>124217.79188946275</v>
          </cell>
        </row>
        <row r="27">
          <cell r="A27">
            <v>24</v>
          </cell>
          <cell r="B27" t="str">
            <v>CH-OS&amp;E Products-Uehlinger-Webstar</v>
          </cell>
          <cell r="C27" t="str">
            <v>Europe</v>
          </cell>
          <cell r="D27" t="str">
            <v>Switzerland</v>
          </cell>
          <cell r="E27" t="str">
            <v>CH</v>
          </cell>
          <cell r="F27" t="str">
            <v>OS&amp;E Products</v>
          </cell>
          <cell r="G27" t="str">
            <v>Uehlinger</v>
          </cell>
          <cell r="H27" t="str">
            <v>Webstar</v>
          </cell>
          <cell r="I27" t="str">
            <v>E00031</v>
          </cell>
          <cell r="J27" t="str">
            <v>DISPOSABLE PRODUCTS</v>
          </cell>
          <cell r="K27">
            <v>829940.14534203976</v>
          </cell>
          <cell r="L27">
            <v>250462.92177072653</v>
          </cell>
          <cell r="M27">
            <v>604627.78587232193</v>
          </cell>
          <cell r="N27">
            <v>231970.22107099814</v>
          </cell>
          <cell r="O27">
            <v>5985.4188479603772</v>
          </cell>
          <cell r="P27">
            <v>43983.752110843707</v>
          </cell>
          <cell r="Q27">
            <v>-268.67821993740307</v>
          </cell>
          <cell r="R27">
            <v>663.33274398723756</v>
          </cell>
          <cell r="S27">
            <v>2.3897424838952502E-2</v>
          </cell>
          <cell r="T27">
            <v>0.1896094761981616</v>
          </cell>
          <cell r="U27">
            <v>394.65452404983449</v>
          </cell>
          <cell r="V27" t="str">
            <v/>
          </cell>
          <cell r="W27">
            <v>829940.14534203976</v>
          </cell>
          <cell r="X27">
            <v>250462.92177072653</v>
          </cell>
          <cell r="Y27">
            <v>604627.78587232193</v>
          </cell>
          <cell r="Z27">
            <v>231970.22107099814</v>
          </cell>
          <cell r="AA27">
            <v>5985.4188479603772</v>
          </cell>
          <cell r="AB27">
            <v>43983.752110843707</v>
          </cell>
          <cell r="AC27">
            <v>-268.67821993740307</v>
          </cell>
          <cell r="AD27">
            <v>663.33274398723756</v>
          </cell>
          <cell r="AE27">
            <v>2.3897424838952502E-2</v>
          </cell>
          <cell r="AF27">
            <v>0.1896094761981616</v>
          </cell>
          <cell r="AG27">
            <v>394.65452404983449</v>
          </cell>
          <cell r="AH27">
            <v>1</v>
          </cell>
          <cell r="AI27">
            <v>43435</v>
          </cell>
          <cell r="AJ27">
            <v>43525</v>
          </cell>
          <cell r="AK27" t="str">
            <v>Y</v>
          </cell>
          <cell r="AL27"/>
          <cell r="AM27" t="str">
            <v>Y</v>
          </cell>
          <cell r="AN27"/>
          <cell r="AO27" t="str">
            <v>Y</v>
          </cell>
          <cell r="AP27"/>
          <cell r="AQ27"/>
          <cell r="AR27"/>
          <cell r="AS27" t="str">
            <v>Y</v>
          </cell>
          <cell r="AT27" t="str">
            <v>Y</v>
          </cell>
          <cell r="AU27" t="str">
            <v>Y</v>
          </cell>
          <cell r="AV27"/>
          <cell r="AW27">
            <v>2.3897424838952502E-2</v>
          </cell>
          <cell r="AX27"/>
          <cell r="AY27" t="str">
            <v/>
          </cell>
          <cell r="AZ27" t="str">
            <v/>
          </cell>
          <cell r="BA27">
            <v>0</v>
          </cell>
          <cell r="BB27">
            <v>0.1896094761981616</v>
          </cell>
          <cell r="BC27"/>
          <cell r="BD27" t="str">
            <v/>
          </cell>
          <cell r="BE27" t="str">
            <v/>
          </cell>
          <cell r="BF27">
            <v>13687.691016861208</v>
          </cell>
          <cell r="BG27">
            <v>394.65452404983449</v>
          </cell>
          <cell r="BH27"/>
          <cell r="BI27" t="str">
            <v/>
          </cell>
          <cell r="BJ27" t="str">
            <v/>
          </cell>
          <cell r="BK27">
            <v>0</v>
          </cell>
        </row>
        <row r="28">
          <cell r="A28">
            <v>25</v>
          </cell>
          <cell r="B28" t="str">
            <v>CH-OS&amp;E Products-Ada Cosmetics_Common</v>
          </cell>
          <cell r="C28" t="str">
            <v>Europe</v>
          </cell>
          <cell r="D28" t="str">
            <v>Switzerland</v>
          </cell>
          <cell r="E28" t="str">
            <v>CH</v>
          </cell>
          <cell r="F28" t="str">
            <v>OS&amp;E Products</v>
          </cell>
          <cell r="G28" t="str">
            <v>Ada Cosmetics</v>
          </cell>
          <cell r="H28" t="str">
            <v>Ada Cosmetics</v>
          </cell>
          <cell r="I28" t="str">
            <v>E00032</v>
          </cell>
          <cell r="J28" t="str">
            <v>GUEST AMENITIES</v>
          </cell>
          <cell r="K28">
            <v>179558.66745813319</v>
          </cell>
          <cell r="L28">
            <v>11828.395661324266</v>
          </cell>
          <cell r="M28">
            <v>223825.24778299427</v>
          </cell>
          <cell r="N28">
            <v>17339.952871764432</v>
          </cell>
          <cell r="O28">
            <v>2318.7175672260546</v>
          </cell>
          <cell r="P28">
            <v>15.627108104715125</v>
          </cell>
          <cell r="Q28">
            <v>-91.77917125484025</v>
          </cell>
          <cell r="R28">
            <v>1.1308728924943783</v>
          </cell>
          <cell r="S28">
            <v>0.1960297603848043</v>
          </cell>
          <cell r="T28">
            <v>9.0121975649435455E-4</v>
          </cell>
          <cell r="U28">
            <v>-90.648298362345869</v>
          </cell>
          <cell r="V28" t="str">
            <v/>
          </cell>
          <cell r="W28">
            <v>179558.66745813319</v>
          </cell>
          <cell r="X28">
            <v>11828.395661324266</v>
          </cell>
          <cell r="Y28">
            <v>223825.24778299427</v>
          </cell>
          <cell r="Z28">
            <v>17339.952871764432</v>
          </cell>
          <cell r="AA28">
            <v>2318.7175672260546</v>
          </cell>
          <cell r="AB28">
            <v>15.627108104715125</v>
          </cell>
          <cell r="AC28">
            <v>-91.77917125484025</v>
          </cell>
          <cell r="AD28">
            <v>1.1308728924943783</v>
          </cell>
          <cell r="AE28">
            <v>0.1960297603848043</v>
          </cell>
          <cell r="AF28">
            <v>9.0121975649435455E-4</v>
          </cell>
          <cell r="AG28">
            <v>-90.648298362345869</v>
          </cell>
          <cell r="AH28">
            <v>1</v>
          </cell>
          <cell r="AI28">
            <v>43435</v>
          </cell>
          <cell r="AJ28">
            <v>43525</v>
          </cell>
          <cell r="AK28" t="str">
            <v>Y</v>
          </cell>
          <cell r="AL28"/>
          <cell r="AM28" t="str">
            <v>Y</v>
          </cell>
          <cell r="AN28"/>
          <cell r="AO28" t="str">
            <v>Y</v>
          </cell>
          <cell r="AP28"/>
          <cell r="AQ28"/>
          <cell r="AR28"/>
          <cell r="AS28" t="str">
            <v>Y</v>
          </cell>
          <cell r="AT28" t="str">
            <v>Y</v>
          </cell>
          <cell r="AU28" t="str">
            <v>Y</v>
          </cell>
          <cell r="AV28"/>
          <cell r="AW28">
            <v>0.1960297603848043</v>
          </cell>
          <cell r="AX28"/>
          <cell r="AY28" t="str">
            <v/>
          </cell>
          <cell r="AZ28" t="str">
            <v/>
          </cell>
          <cell r="BA28">
            <v>0</v>
          </cell>
          <cell r="BB28">
            <v>9.0121975649435455E-4</v>
          </cell>
          <cell r="BC28"/>
          <cell r="BD28" t="str">
            <v/>
          </cell>
          <cell r="BE28" t="str">
            <v/>
          </cell>
          <cell r="BF28">
            <v>13687.691016861208</v>
          </cell>
          <cell r="BG28">
            <v>-90.648298362345869</v>
          </cell>
          <cell r="BH28"/>
          <cell r="BI28" t="str">
            <v/>
          </cell>
          <cell r="BJ28" t="str">
            <v/>
          </cell>
          <cell r="BK28">
            <v>0</v>
          </cell>
        </row>
        <row r="29">
          <cell r="A29">
            <v>26</v>
          </cell>
          <cell r="B29" t="str">
            <v>CH-OS&amp;E Products-Diversey-Ecolab</v>
          </cell>
          <cell r="C29" t="str">
            <v>Europe</v>
          </cell>
          <cell r="D29" t="str">
            <v>Switzerland</v>
          </cell>
          <cell r="E29" t="str">
            <v>CH</v>
          </cell>
          <cell r="F29" t="str">
            <v>OS&amp;E Products</v>
          </cell>
          <cell r="G29" t="str">
            <v>Diversey</v>
          </cell>
          <cell r="H29" t="str">
            <v>Ecolab</v>
          </cell>
          <cell r="I29" t="str">
            <v>E00033</v>
          </cell>
          <cell r="J29" t="str">
            <v>CHEMICALS</v>
          </cell>
          <cell r="K29" t="str">
            <v/>
          </cell>
          <cell r="L29" t="str">
            <v/>
          </cell>
          <cell r="M29">
            <v>484135</v>
          </cell>
          <cell r="N29">
            <v>484135</v>
          </cell>
          <cell r="O29" t="str">
            <v/>
          </cell>
          <cell r="P29">
            <v>24207</v>
          </cell>
          <cell r="Q29" t="str">
            <v/>
          </cell>
          <cell r="R29">
            <v>32921</v>
          </cell>
          <cell r="S29" t="str">
            <v/>
          </cell>
          <cell r="T29">
            <v>5.000051638489264E-2</v>
          </cell>
          <cell r="U29">
            <v>32921</v>
          </cell>
          <cell r="V29" t="str">
            <v/>
          </cell>
          <cell r="W29" t="str">
            <v/>
          </cell>
          <cell r="X29" t="str">
            <v/>
          </cell>
          <cell r="Y29">
            <v>484135</v>
          </cell>
          <cell r="Z29">
            <v>484135</v>
          </cell>
          <cell r="AA29" t="str">
            <v/>
          </cell>
          <cell r="AB29">
            <v>24207</v>
          </cell>
          <cell r="AC29" t="str">
            <v/>
          </cell>
          <cell r="AD29">
            <v>32921</v>
          </cell>
          <cell r="AE29" t="str">
            <v/>
          </cell>
          <cell r="AF29">
            <v>5.000051638489264E-2</v>
          </cell>
          <cell r="AG29">
            <v>32921</v>
          </cell>
          <cell r="AH29">
            <v>1</v>
          </cell>
          <cell r="AI29">
            <v>43435</v>
          </cell>
          <cell r="AJ29">
            <v>43525</v>
          </cell>
          <cell r="AK29" t="str">
            <v>Y</v>
          </cell>
          <cell r="AL29"/>
          <cell r="AM29" t="str">
            <v>Y</v>
          </cell>
          <cell r="AN29"/>
          <cell r="AO29" t="str">
            <v>Y</v>
          </cell>
          <cell r="AP29"/>
          <cell r="AQ29"/>
          <cell r="AR29"/>
          <cell r="AS29" t="str">
            <v>Y</v>
          </cell>
          <cell r="AT29" t="str">
            <v>Y</v>
          </cell>
          <cell r="AU29" t="str">
            <v>Y</v>
          </cell>
          <cell r="AV29"/>
          <cell r="AW29" t="str">
            <v/>
          </cell>
          <cell r="AX29"/>
          <cell r="AY29" t="str">
            <v/>
          </cell>
          <cell r="AZ29" t="str">
            <v/>
          </cell>
          <cell r="BA29">
            <v>0</v>
          </cell>
          <cell r="BB29">
            <v>5.000051638489264E-2</v>
          </cell>
          <cell r="BC29">
            <v>5.000051638489264E-2</v>
          </cell>
          <cell r="BD29">
            <v>0</v>
          </cell>
          <cell r="BE29" t="str">
            <v>OK</v>
          </cell>
          <cell r="BF29">
            <v>13687.691016861208</v>
          </cell>
          <cell r="BG29">
            <v>32921</v>
          </cell>
          <cell r="BH29"/>
          <cell r="BI29" t="str">
            <v/>
          </cell>
          <cell r="BJ29" t="str">
            <v/>
          </cell>
          <cell r="BK29">
            <v>0</v>
          </cell>
        </row>
        <row r="30">
          <cell r="A30">
            <v>27</v>
          </cell>
          <cell r="B30" t="str">
            <v>CH-Services-Laundry_Common</v>
          </cell>
          <cell r="C30" t="str">
            <v>Europe</v>
          </cell>
          <cell r="D30" t="str">
            <v>Switzerland</v>
          </cell>
          <cell r="E30" t="str">
            <v>CH</v>
          </cell>
          <cell r="F30" t="str">
            <v>Services</v>
          </cell>
          <cell r="G30" t="str">
            <v>Laundry</v>
          </cell>
          <cell r="H30" t="str">
            <v>Laundry</v>
          </cell>
          <cell r="I30" t="str">
            <v>E0L005</v>
          </cell>
          <cell r="J30" t="str">
            <v>Laundry dry cleaning</v>
          </cell>
          <cell r="K30" t="str">
            <v/>
          </cell>
          <cell r="L30" t="str">
            <v/>
          </cell>
          <cell r="M30">
            <v>1939075.6194861969</v>
          </cell>
          <cell r="N30">
            <v>1939075.6194861969</v>
          </cell>
          <cell r="O30" t="str">
            <v/>
          </cell>
          <cell r="P30">
            <v>17337.518894917943</v>
          </cell>
          <cell r="Q30" t="str">
            <v/>
          </cell>
          <cell r="R30">
            <v>9752.354378391341</v>
          </cell>
          <cell r="S30" t="str">
            <v/>
          </cell>
          <cell r="T30">
            <v>8.9411257202604202E-3</v>
          </cell>
          <cell r="U30">
            <v>9752.354378391341</v>
          </cell>
          <cell r="V30" t="str">
            <v/>
          </cell>
          <cell r="W30" t="str">
            <v/>
          </cell>
          <cell r="X30" t="str">
            <v/>
          </cell>
          <cell r="Y30">
            <v>1939075.6194861969</v>
          </cell>
          <cell r="Z30">
            <v>1939075.6194861969</v>
          </cell>
          <cell r="AA30" t="str">
            <v/>
          </cell>
          <cell r="AB30">
            <v>17337.518894917943</v>
          </cell>
          <cell r="AC30" t="str">
            <v/>
          </cell>
          <cell r="AD30">
            <v>9752.354378391341</v>
          </cell>
          <cell r="AE30" t="str">
            <v/>
          </cell>
          <cell r="AF30">
            <v>8.9411257202604202E-3</v>
          </cell>
          <cell r="AG30">
            <v>9752.354378391341</v>
          </cell>
          <cell r="AH30">
            <v>1</v>
          </cell>
          <cell r="AI30">
            <v>43435</v>
          </cell>
          <cell r="AJ30">
            <v>43525</v>
          </cell>
          <cell r="AK30" t="str">
            <v>Y</v>
          </cell>
          <cell r="AL30"/>
          <cell r="AM30" t="str">
            <v>Y</v>
          </cell>
          <cell r="AN30"/>
          <cell r="AO30" t="str">
            <v>Y</v>
          </cell>
          <cell r="AP30"/>
          <cell r="AQ30"/>
          <cell r="AR30"/>
          <cell r="AS30" t="str">
            <v>Y</v>
          </cell>
          <cell r="AT30" t="str">
            <v>Y</v>
          </cell>
          <cell r="AU30" t="str">
            <v>Y</v>
          </cell>
          <cell r="AV30"/>
          <cell r="AW30" t="str">
            <v/>
          </cell>
          <cell r="AX30"/>
          <cell r="AY30" t="str">
            <v/>
          </cell>
          <cell r="AZ30" t="str">
            <v/>
          </cell>
          <cell r="BA30">
            <v>0</v>
          </cell>
          <cell r="BB30">
            <v>8.9411257202604202E-3</v>
          </cell>
          <cell r="BC30">
            <v>1.6E-2</v>
          </cell>
          <cell r="BD30">
            <v>13687.691016861208</v>
          </cell>
          <cell r="BE30" t="str">
            <v>OK</v>
          </cell>
          <cell r="BF30">
            <v>13687.691016861208</v>
          </cell>
          <cell r="BG30">
            <v>9752.354378391341</v>
          </cell>
          <cell r="BH30"/>
          <cell r="BI30" t="str">
            <v/>
          </cell>
          <cell r="BJ30" t="str">
            <v/>
          </cell>
          <cell r="BK30">
            <v>0</v>
          </cell>
        </row>
        <row r="31">
          <cell r="A31">
            <v>33</v>
          </cell>
          <cell r="B31" t="str">
            <v>DE-OS&amp;E Products-Diversey-Ecolab</v>
          </cell>
          <cell r="C31" t="str">
            <v>Europe</v>
          </cell>
          <cell r="D31" t="str">
            <v>Germany</v>
          </cell>
          <cell r="E31" t="str">
            <v>DE</v>
          </cell>
          <cell r="F31" t="str">
            <v>OS&amp;E Products</v>
          </cell>
          <cell r="G31" t="str">
            <v>Diversey</v>
          </cell>
          <cell r="H31" t="str">
            <v>Ecolab</v>
          </cell>
          <cell r="I31" t="str">
            <v>E00033</v>
          </cell>
          <cell r="J31" t="str">
            <v>CHEMICALS</v>
          </cell>
          <cell r="K31" t="str">
            <v/>
          </cell>
          <cell r="L31" t="str">
            <v/>
          </cell>
          <cell r="M31">
            <v>127879</v>
          </cell>
          <cell r="N31">
            <v>127879</v>
          </cell>
          <cell r="O31" t="str">
            <v/>
          </cell>
          <cell r="P31">
            <v>8568</v>
          </cell>
          <cell r="Q31" t="str">
            <v/>
          </cell>
          <cell r="R31">
            <v>6522</v>
          </cell>
          <cell r="S31" t="str">
            <v/>
          </cell>
          <cell r="T31">
            <v>6.7000836728469876E-2</v>
          </cell>
          <cell r="U31">
            <v>6522</v>
          </cell>
          <cell r="V31" t="str">
            <v/>
          </cell>
          <cell r="W31" t="str">
            <v/>
          </cell>
          <cell r="X31" t="str">
            <v/>
          </cell>
          <cell r="Y31">
            <v>127879</v>
          </cell>
          <cell r="Z31">
            <v>127879</v>
          </cell>
          <cell r="AA31" t="str">
            <v/>
          </cell>
          <cell r="AB31">
            <v>8568</v>
          </cell>
          <cell r="AC31" t="str">
            <v/>
          </cell>
          <cell r="AD31">
            <v>6522</v>
          </cell>
          <cell r="AE31" t="str">
            <v/>
          </cell>
          <cell r="AF31">
            <v>6.7000836728469876E-2</v>
          </cell>
          <cell r="AG31">
            <v>6522</v>
          </cell>
          <cell r="AH31">
            <v>1</v>
          </cell>
          <cell r="AI31">
            <v>43435</v>
          </cell>
          <cell r="AJ31">
            <v>43525</v>
          </cell>
          <cell r="AK31"/>
          <cell r="AL31"/>
          <cell r="AM31"/>
          <cell r="AN31"/>
          <cell r="AO31"/>
          <cell r="AP31"/>
          <cell r="AQ31"/>
          <cell r="AR31"/>
          <cell r="AS31" t="str">
            <v>Y</v>
          </cell>
          <cell r="AT31"/>
          <cell r="AU31" t="str">
            <v>Y</v>
          </cell>
          <cell r="AV31" t="str">
            <v>Y</v>
          </cell>
          <cell r="AW31" t="str">
            <v/>
          </cell>
          <cell r="AX31"/>
          <cell r="AY31" t="str">
            <v/>
          </cell>
          <cell r="AZ31" t="str">
            <v/>
          </cell>
          <cell r="BA31">
            <v>0</v>
          </cell>
          <cell r="BB31">
            <v>6.7000836728469876E-2</v>
          </cell>
          <cell r="BC31"/>
          <cell r="BD31" t="str">
            <v/>
          </cell>
          <cell r="BE31" t="str">
            <v/>
          </cell>
          <cell r="BF31">
            <v>0</v>
          </cell>
          <cell r="BG31">
            <v>6522</v>
          </cell>
          <cell r="BH31"/>
          <cell r="BI31" t="str">
            <v/>
          </cell>
          <cell r="BJ31" t="str">
            <v/>
          </cell>
          <cell r="BK31">
            <v>124217.79188946275</v>
          </cell>
        </row>
        <row r="32">
          <cell r="A32">
            <v>34</v>
          </cell>
          <cell r="B32" t="str">
            <v>DE-Services-Electricity_Common</v>
          </cell>
          <cell r="C32" t="str">
            <v>Europe</v>
          </cell>
          <cell r="D32" t="str">
            <v>Germany</v>
          </cell>
          <cell r="E32" t="str">
            <v>DE</v>
          </cell>
          <cell r="F32" t="str">
            <v>Services</v>
          </cell>
          <cell r="G32" t="str">
            <v>Electricity</v>
          </cell>
          <cell r="H32" t="str">
            <v>Electricity</v>
          </cell>
          <cell r="I32" t="str">
            <v>E00056</v>
          </cell>
          <cell r="J32" t="str">
            <v>Electricity</v>
          </cell>
          <cell r="K32">
            <v>17112660</v>
          </cell>
          <cell r="L32">
            <v>17112660</v>
          </cell>
          <cell r="M32">
            <v>1635915.4778208544</v>
          </cell>
          <cell r="N32">
            <v>1635915.4778208544</v>
          </cell>
          <cell r="O32" t="str">
            <v/>
          </cell>
          <cell r="P32">
            <v>0</v>
          </cell>
          <cell r="Q32" t="str">
            <v/>
          </cell>
          <cell r="R32" t="str">
            <v/>
          </cell>
          <cell r="S32">
            <v>0</v>
          </cell>
          <cell r="T32">
            <v>0</v>
          </cell>
          <cell r="U32">
            <v>0</v>
          </cell>
          <cell r="V32" t="str">
            <v/>
          </cell>
          <cell r="W32">
            <v>17112660</v>
          </cell>
          <cell r="X32">
            <v>17112660</v>
          </cell>
          <cell r="Y32">
            <v>1635915.4778208544</v>
          </cell>
          <cell r="Z32">
            <v>1635915.4778208544</v>
          </cell>
          <cell r="AA32" t="str">
            <v/>
          </cell>
          <cell r="AB32">
            <v>0</v>
          </cell>
          <cell r="AC32" t="str">
            <v/>
          </cell>
          <cell r="AD32" t="str">
            <v/>
          </cell>
          <cell r="AE32">
            <v>0</v>
          </cell>
          <cell r="AF32">
            <v>0</v>
          </cell>
          <cell r="AG32">
            <v>0</v>
          </cell>
          <cell r="AH32">
            <v>1</v>
          </cell>
          <cell r="AI32">
            <v>43466</v>
          </cell>
          <cell r="AJ32">
            <v>43647</v>
          </cell>
          <cell r="AK32"/>
          <cell r="AL32"/>
          <cell r="AM32"/>
          <cell r="AN32" t="str">
            <v>Y</v>
          </cell>
          <cell r="AO32"/>
          <cell r="AP32"/>
          <cell r="AQ32"/>
          <cell r="AR32"/>
          <cell r="AS32"/>
          <cell r="AT32"/>
          <cell r="AU32"/>
          <cell r="AV32"/>
          <cell r="AW32">
            <v>0</v>
          </cell>
          <cell r="AX32"/>
          <cell r="AY32" t="str">
            <v/>
          </cell>
          <cell r="AZ32" t="str">
            <v/>
          </cell>
          <cell r="BA32">
            <v>0</v>
          </cell>
          <cell r="BB32">
            <v>0</v>
          </cell>
          <cell r="BC32"/>
          <cell r="BD32" t="str">
            <v/>
          </cell>
          <cell r="BE32" t="str">
            <v/>
          </cell>
          <cell r="BF32">
            <v>0</v>
          </cell>
          <cell r="BG32">
            <v>0</v>
          </cell>
          <cell r="BH32"/>
          <cell r="BI32" t="str">
            <v/>
          </cell>
          <cell r="BJ32" t="str">
            <v/>
          </cell>
          <cell r="BK32">
            <v>124217.79188946275</v>
          </cell>
        </row>
        <row r="33">
          <cell r="A33">
            <v>36</v>
          </cell>
          <cell r="B33" t="str">
            <v xml:space="preserve">CH-F&amp;B-Chef Gourmet-Aryzta Food </v>
          </cell>
          <cell r="C33" t="str">
            <v>Europe</v>
          </cell>
          <cell r="D33" t="str">
            <v>Switzerland</v>
          </cell>
          <cell r="E33" t="str">
            <v>CH</v>
          </cell>
          <cell r="F33" t="str">
            <v>F&amp;B</v>
          </cell>
          <cell r="G33" t="str">
            <v>Chef Gourmet</v>
          </cell>
          <cell r="H33" t="str">
            <v xml:space="preserve">Aryzta Food </v>
          </cell>
          <cell r="I33" t="str">
            <v>A00009</v>
          </cell>
          <cell r="J33" t="str">
            <v>BAKERY</v>
          </cell>
          <cell r="K33">
            <v>551469.81816560973</v>
          </cell>
          <cell r="L33">
            <v>2888.9380846226272</v>
          </cell>
          <cell r="M33">
            <v>535959.49203636288</v>
          </cell>
          <cell r="N33">
            <v>23658.99997543139</v>
          </cell>
          <cell r="O33">
            <v>11.069064641943275</v>
          </cell>
          <cell r="P33">
            <v>3642.7158150117516</v>
          </cell>
          <cell r="Q33">
            <v>-6.4313507884630896</v>
          </cell>
          <cell r="R33">
            <v>145.00605232873994</v>
          </cell>
          <cell r="S33">
            <v>3.8315340508203351E-3</v>
          </cell>
          <cell r="T33">
            <v>0.15396744658669081</v>
          </cell>
          <cell r="U33">
            <v>138.57470154027686</v>
          </cell>
          <cell r="V33" t="str">
            <v/>
          </cell>
          <cell r="W33">
            <v>551469.81816560973</v>
          </cell>
          <cell r="X33">
            <v>2888.9380846226272</v>
          </cell>
          <cell r="Y33">
            <v>535959.49203636288</v>
          </cell>
          <cell r="Z33">
            <v>23658.99997543139</v>
          </cell>
          <cell r="AA33">
            <v>11.069064641943275</v>
          </cell>
          <cell r="AB33">
            <v>3642.7158150117516</v>
          </cell>
          <cell r="AC33">
            <v>-6.4313507884630896</v>
          </cell>
          <cell r="AD33">
            <v>145.00605232873994</v>
          </cell>
          <cell r="AE33">
            <v>3.8315340508203351E-3</v>
          </cell>
          <cell r="AF33">
            <v>0.15396744658669081</v>
          </cell>
          <cell r="AG33">
            <v>138.57470154027686</v>
          </cell>
          <cell r="AH33"/>
          <cell r="AI33"/>
          <cell r="AJ33"/>
          <cell r="AK33" t="str">
            <v>Y</v>
          </cell>
          <cell r="AL33"/>
          <cell r="AM33" t="str">
            <v>Y</v>
          </cell>
          <cell r="AN33"/>
          <cell r="AO33" t="str">
            <v>Y</v>
          </cell>
          <cell r="AP33"/>
          <cell r="AQ33"/>
          <cell r="AR33"/>
          <cell r="AS33" t="str">
            <v>Y</v>
          </cell>
          <cell r="AT33" t="str">
            <v>Y</v>
          </cell>
          <cell r="AU33" t="str">
            <v>Y</v>
          </cell>
          <cell r="AV33"/>
          <cell r="AW33">
            <v>3.8315340508203351E-3</v>
          </cell>
          <cell r="AX33"/>
          <cell r="AY33" t="str">
            <v/>
          </cell>
          <cell r="AZ33" t="str">
            <v/>
          </cell>
          <cell r="BA33">
            <v>0</v>
          </cell>
          <cell r="BB33">
            <v>0.15396744658669081</v>
          </cell>
          <cell r="BC33"/>
          <cell r="BD33" t="str">
            <v/>
          </cell>
          <cell r="BE33" t="str">
            <v/>
          </cell>
          <cell r="BF33">
            <v>13687.691016861208</v>
          </cell>
          <cell r="BG33">
            <v>138.57470154027686</v>
          </cell>
          <cell r="BH33"/>
          <cell r="BI33" t="str">
            <v/>
          </cell>
          <cell r="BJ33" t="str">
            <v/>
          </cell>
          <cell r="BK33">
            <v>0</v>
          </cell>
        </row>
        <row r="34">
          <cell r="A34">
            <v>37</v>
          </cell>
          <cell r="B34" t="str">
            <v>CH-F&amp;B-Ronin_Common</v>
          </cell>
          <cell r="C34" t="str">
            <v>Europe</v>
          </cell>
          <cell r="D34" t="str">
            <v>Switzerland</v>
          </cell>
          <cell r="E34" t="str">
            <v>CH</v>
          </cell>
          <cell r="F34" t="str">
            <v>F&amp;B</v>
          </cell>
          <cell r="G34" t="str">
            <v>Ronin</v>
          </cell>
          <cell r="H34" t="str">
            <v>Ronin</v>
          </cell>
          <cell r="I34" t="str">
            <v>A00006</v>
          </cell>
          <cell r="J34" t="str">
            <v>Fresh fruit &amp; vegetables</v>
          </cell>
          <cell r="K34">
            <v>204526.51412947668</v>
          </cell>
          <cell r="L34">
            <v>4252.2952529994764</v>
          </cell>
          <cell r="M34">
            <v>153136.81551182794</v>
          </cell>
          <cell r="N34">
            <v>856.47345117961925</v>
          </cell>
          <cell r="O34">
            <v>1789.2943767398149</v>
          </cell>
          <cell r="P34">
            <v>225.87882005693959</v>
          </cell>
          <cell r="Q34">
            <v>-47.109861123521789</v>
          </cell>
          <cell r="R34">
            <v>0.76526648098020056</v>
          </cell>
          <cell r="S34">
            <v>0.42078319361236399</v>
          </cell>
          <cell r="T34">
            <v>0.26373125722208568</v>
          </cell>
          <cell r="U34">
            <v>-46.344594642541587</v>
          </cell>
          <cell r="V34" t="str">
            <v/>
          </cell>
          <cell r="W34">
            <v>204526.51412947668</v>
          </cell>
          <cell r="X34">
            <v>4252.2952529994764</v>
          </cell>
          <cell r="Y34">
            <v>153136.81551182794</v>
          </cell>
          <cell r="Z34">
            <v>856.47345117961925</v>
          </cell>
          <cell r="AA34">
            <v>1789.2943767398149</v>
          </cell>
          <cell r="AB34">
            <v>225.87882005693959</v>
          </cell>
          <cell r="AC34">
            <v>-47.109861123521789</v>
          </cell>
          <cell r="AD34">
            <v>0.76526648098020056</v>
          </cell>
          <cell r="AE34">
            <v>0.42078319361236399</v>
          </cell>
          <cell r="AF34">
            <v>0.26373125722208568</v>
          </cell>
          <cell r="AG34">
            <v>-46.344594642541587</v>
          </cell>
          <cell r="AH34"/>
          <cell r="AI34"/>
          <cell r="AJ34"/>
          <cell r="AK34" t="str">
            <v>Y</v>
          </cell>
          <cell r="AL34"/>
          <cell r="AM34" t="str">
            <v>Y</v>
          </cell>
          <cell r="AN34"/>
          <cell r="AO34" t="str">
            <v>Y</v>
          </cell>
          <cell r="AP34"/>
          <cell r="AQ34"/>
          <cell r="AR34"/>
          <cell r="AS34" t="str">
            <v>Y</v>
          </cell>
          <cell r="AT34" t="str">
            <v>Y</v>
          </cell>
          <cell r="AU34" t="str">
            <v>Y</v>
          </cell>
          <cell r="AV34"/>
          <cell r="AW34">
            <v>0.42078319361236399</v>
          </cell>
          <cell r="AX34"/>
          <cell r="AY34" t="str">
            <v/>
          </cell>
          <cell r="AZ34" t="str">
            <v/>
          </cell>
          <cell r="BA34">
            <v>0</v>
          </cell>
          <cell r="BB34">
            <v>0.26373125722208568</v>
          </cell>
          <cell r="BC34"/>
          <cell r="BD34" t="str">
            <v/>
          </cell>
          <cell r="BE34" t="str">
            <v/>
          </cell>
          <cell r="BF34">
            <v>13687.691016861208</v>
          </cell>
          <cell r="BG34">
            <v>-46.344594642541587</v>
          </cell>
          <cell r="BH34"/>
          <cell r="BI34" t="str">
            <v/>
          </cell>
          <cell r="BJ34" t="str">
            <v/>
          </cell>
          <cell r="BK34">
            <v>0</v>
          </cell>
        </row>
        <row r="35">
          <cell r="A35">
            <v>38</v>
          </cell>
          <cell r="B35" t="str">
            <v>CH-OS&amp;E Products-Lyreco_Common</v>
          </cell>
          <cell r="C35" t="str">
            <v>Europe</v>
          </cell>
          <cell r="D35" t="str">
            <v>Switzerland</v>
          </cell>
          <cell r="E35" t="str">
            <v>CH</v>
          </cell>
          <cell r="F35" t="str">
            <v>OS&amp;E Products</v>
          </cell>
          <cell r="G35" t="str">
            <v>Lyreco</v>
          </cell>
          <cell r="H35" t="str">
            <v>Lyreco</v>
          </cell>
          <cell r="I35" t="str">
            <v>E00017</v>
          </cell>
          <cell r="J35" t="str">
            <v>OFFICE SUPPLIES</v>
          </cell>
          <cell r="K35">
            <v>269628.35249042138</v>
          </cell>
          <cell r="L35">
            <v>23835.815660244985</v>
          </cell>
          <cell r="M35">
            <v>51772.365556018172</v>
          </cell>
          <cell r="N35">
            <v>26043.083131333395</v>
          </cell>
          <cell r="O35">
            <v>2158.7687580253696</v>
          </cell>
          <cell r="P35">
            <v>2323.3232277594711</v>
          </cell>
          <cell r="Q35">
            <v>-266.02029578632505</v>
          </cell>
          <cell r="R35">
            <v>421.61652039315879</v>
          </cell>
          <cell r="S35">
            <v>9.0568277116940155E-2</v>
          </cell>
          <cell r="T35">
            <v>8.9210759572632747E-2</v>
          </cell>
          <cell r="U35">
            <v>155.59622460683374</v>
          </cell>
          <cell r="V35" t="str">
            <v/>
          </cell>
          <cell r="W35">
            <v>269628.35249042138</v>
          </cell>
          <cell r="X35">
            <v>23835.815660244985</v>
          </cell>
          <cell r="Y35">
            <v>51772.365556018172</v>
          </cell>
          <cell r="Z35">
            <v>26043.083131333395</v>
          </cell>
          <cell r="AA35">
            <v>2158.7687580253696</v>
          </cell>
          <cell r="AB35">
            <v>2323.3232277594711</v>
          </cell>
          <cell r="AC35">
            <v>-266.02029578632505</v>
          </cell>
          <cell r="AD35">
            <v>421.61652039315879</v>
          </cell>
          <cell r="AE35">
            <v>9.0568277116940155E-2</v>
          </cell>
          <cell r="AF35">
            <v>8.9210759572632747E-2</v>
          </cell>
          <cell r="AG35">
            <v>155.59622460683374</v>
          </cell>
          <cell r="AH35"/>
          <cell r="AI35"/>
          <cell r="AJ35"/>
          <cell r="AK35" t="str">
            <v>Y</v>
          </cell>
          <cell r="AL35"/>
          <cell r="AM35" t="str">
            <v>Y</v>
          </cell>
          <cell r="AN35"/>
          <cell r="AO35" t="str">
            <v>Y</v>
          </cell>
          <cell r="AP35"/>
          <cell r="AQ35"/>
          <cell r="AR35"/>
          <cell r="AS35" t="str">
            <v>Y</v>
          </cell>
          <cell r="AT35" t="str">
            <v>Y</v>
          </cell>
          <cell r="AU35" t="str">
            <v>Y</v>
          </cell>
          <cell r="AV35"/>
          <cell r="AW35">
            <v>9.0568277116940155E-2</v>
          </cell>
          <cell r="AX35"/>
          <cell r="AY35" t="str">
            <v/>
          </cell>
          <cell r="AZ35" t="str">
            <v/>
          </cell>
          <cell r="BA35">
            <v>0</v>
          </cell>
          <cell r="BB35">
            <v>8.9210759572632747E-2</v>
          </cell>
          <cell r="BC35"/>
          <cell r="BD35" t="str">
            <v/>
          </cell>
          <cell r="BE35" t="str">
            <v/>
          </cell>
          <cell r="BF35">
            <v>13687.691016861208</v>
          </cell>
          <cell r="BG35">
            <v>155.59622460683374</v>
          </cell>
          <cell r="BH35"/>
          <cell r="BI35" t="str">
            <v/>
          </cell>
          <cell r="BJ35" t="str">
            <v/>
          </cell>
          <cell r="BK35">
            <v>0</v>
          </cell>
        </row>
        <row r="36">
          <cell r="A36">
            <v>39</v>
          </cell>
          <cell r="B36" t="str">
            <v>CH-Services-Electricity_Common</v>
          </cell>
          <cell r="C36" t="str">
            <v>Europe</v>
          </cell>
          <cell r="D36" t="str">
            <v>Switzerland</v>
          </cell>
          <cell r="E36" t="str">
            <v>CH</v>
          </cell>
          <cell r="F36" t="str">
            <v>Services</v>
          </cell>
          <cell r="G36" t="str">
            <v>Electricity</v>
          </cell>
          <cell r="H36" t="str">
            <v>Electricity</v>
          </cell>
          <cell r="I36" t="str">
            <v>E00056</v>
          </cell>
          <cell r="J36" t="str">
            <v>Electricity</v>
          </cell>
          <cell r="K36">
            <v>2681569.6499999994</v>
          </cell>
          <cell r="L36">
            <v>2681569.6499999994</v>
          </cell>
          <cell r="M36">
            <v>1199574.8458594386</v>
          </cell>
          <cell r="N36">
            <v>1199574.8458594386</v>
          </cell>
          <cell r="O36" t="str">
            <v/>
          </cell>
          <cell r="P36">
            <v>0</v>
          </cell>
          <cell r="Q36" t="str">
            <v/>
          </cell>
          <cell r="R36" t="str">
            <v/>
          </cell>
          <cell r="S36">
            <v>0</v>
          </cell>
          <cell r="T36">
            <v>0</v>
          </cell>
          <cell r="U36">
            <v>0</v>
          </cell>
          <cell r="V36" t="str">
            <v/>
          </cell>
          <cell r="W36">
            <v>2681569.6499999994</v>
          </cell>
          <cell r="X36">
            <v>2681569.6499999994</v>
          </cell>
          <cell r="Y36">
            <v>1199574.8458594386</v>
          </cell>
          <cell r="Z36">
            <v>1199574.8458594386</v>
          </cell>
          <cell r="AA36" t="str">
            <v/>
          </cell>
          <cell r="AB36">
            <v>0</v>
          </cell>
          <cell r="AC36" t="str">
            <v/>
          </cell>
          <cell r="AD36" t="str">
            <v/>
          </cell>
          <cell r="AE36">
            <v>0</v>
          </cell>
          <cell r="AF36">
            <v>0</v>
          </cell>
          <cell r="AG36">
            <v>0</v>
          </cell>
          <cell r="AH36"/>
          <cell r="AI36"/>
          <cell r="AJ36"/>
          <cell r="AK36"/>
          <cell r="AL36"/>
          <cell r="AM36"/>
          <cell r="AN36" t="str">
            <v>Y</v>
          </cell>
          <cell r="AO36"/>
          <cell r="AP36"/>
          <cell r="AQ36"/>
          <cell r="AR36"/>
          <cell r="AS36"/>
          <cell r="AT36"/>
          <cell r="AU36"/>
          <cell r="AV36"/>
          <cell r="AW36">
            <v>0</v>
          </cell>
          <cell r="AX36"/>
          <cell r="AY36" t="str">
            <v/>
          </cell>
          <cell r="AZ36" t="str">
            <v/>
          </cell>
          <cell r="BA36">
            <v>0</v>
          </cell>
          <cell r="BB36">
            <v>0</v>
          </cell>
          <cell r="BC36"/>
          <cell r="BD36" t="str">
            <v/>
          </cell>
          <cell r="BE36" t="str">
            <v/>
          </cell>
          <cell r="BF36">
            <v>13687.691016861208</v>
          </cell>
          <cell r="BG36">
            <v>0</v>
          </cell>
          <cell r="BH36"/>
          <cell r="BI36" t="str">
            <v/>
          </cell>
          <cell r="BJ36" t="str">
            <v/>
          </cell>
          <cell r="BK36">
            <v>0</v>
          </cell>
        </row>
        <row r="37">
          <cell r="A37">
            <v>40</v>
          </cell>
          <cell r="B37" t="str">
            <v>CH-F&amp;B-Gourmador_Common</v>
          </cell>
          <cell r="C37" t="str">
            <v>Europe</v>
          </cell>
          <cell r="D37" t="str">
            <v>Switzerland</v>
          </cell>
          <cell r="E37" t="str">
            <v>CH</v>
          </cell>
          <cell r="F37" t="str">
            <v>F&amp;B</v>
          </cell>
          <cell r="G37" t="str">
            <v>Gourmador</v>
          </cell>
          <cell r="H37" t="str">
            <v>Gourmador</v>
          </cell>
          <cell r="I37" t="str">
            <v>MR0001</v>
          </cell>
          <cell r="J37" t="str">
            <v>Food and non food distributors</v>
          </cell>
          <cell r="K37">
            <v>134524.35405954227</v>
          </cell>
          <cell r="L37">
            <v>513.92801251956178</v>
          </cell>
          <cell r="M37">
            <v>5017.1964096199163</v>
          </cell>
          <cell r="N37">
            <v>712.24794488514738</v>
          </cell>
          <cell r="O37">
            <v>7.4690856033145874</v>
          </cell>
          <cell r="P37">
            <v>2.2782030720157627</v>
          </cell>
          <cell r="Q37">
            <v>-0.94521293315134491</v>
          </cell>
          <cell r="R37">
            <v>0.19577925379490685</v>
          </cell>
          <cell r="S37">
            <v>1.4533330391345986E-2</v>
          </cell>
          <cell r="T37">
            <v>3.198609540927677E-3</v>
          </cell>
          <cell r="U37">
            <v>-0.74943367935643801</v>
          </cell>
          <cell r="V37" t="str">
            <v/>
          </cell>
          <cell r="W37">
            <v>134524.35405954227</v>
          </cell>
          <cell r="X37">
            <v>513.92801251956178</v>
          </cell>
          <cell r="Y37">
            <v>5017.1964096199163</v>
          </cell>
          <cell r="Z37">
            <v>712.24794488514738</v>
          </cell>
          <cell r="AA37">
            <v>7.4690856033145874</v>
          </cell>
          <cell r="AB37">
            <v>2.2782030720157627</v>
          </cell>
          <cell r="AC37">
            <v>-0.94521293315134491</v>
          </cell>
          <cell r="AD37">
            <v>0.19577925379490685</v>
          </cell>
          <cell r="AE37">
            <v>1.4533330391345986E-2</v>
          </cell>
          <cell r="AF37">
            <v>3.198609540927677E-3</v>
          </cell>
          <cell r="AG37">
            <v>-0.74943367935643801</v>
          </cell>
          <cell r="AH37"/>
          <cell r="AI37"/>
          <cell r="AJ37"/>
          <cell r="AK37" t="str">
            <v>Y</v>
          </cell>
          <cell r="AL37"/>
          <cell r="AM37" t="str">
            <v>Y</v>
          </cell>
          <cell r="AN37"/>
          <cell r="AO37" t="str">
            <v>Y</v>
          </cell>
          <cell r="AP37"/>
          <cell r="AQ37"/>
          <cell r="AR37"/>
          <cell r="AS37" t="str">
            <v>Y</v>
          </cell>
          <cell r="AT37" t="str">
            <v>Y</v>
          </cell>
          <cell r="AU37" t="str">
            <v>Y</v>
          </cell>
          <cell r="AV37"/>
          <cell r="AW37">
            <v>1.4533330391345986E-2</v>
          </cell>
          <cell r="AX37"/>
          <cell r="AY37" t="str">
            <v/>
          </cell>
          <cell r="AZ37" t="str">
            <v/>
          </cell>
          <cell r="BA37">
            <v>0</v>
          </cell>
          <cell r="BB37">
            <v>3.198609540927677E-3</v>
          </cell>
          <cell r="BC37"/>
          <cell r="BD37" t="str">
            <v/>
          </cell>
          <cell r="BE37" t="str">
            <v/>
          </cell>
          <cell r="BF37">
            <v>13687.691016861208</v>
          </cell>
          <cell r="BG37">
            <v>-0.74943367935643801</v>
          </cell>
          <cell r="BH37"/>
          <cell r="BI37" t="str">
            <v/>
          </cell>
          <cell r="BJ37" t="str">
            <v/>
          </cell>
          <cell r="BK37">
            <v>0</v>
          </cell>
        </row>
        <row r="38">
          <cell r="A38">
            <v>41</v>
          </cell>
          <cell r="B38" t="str">
            <v>CH-OS&amp;E Products-Duni_Common</v>
          </cell>
          <cell r="C38" t="str">
            <v>Europe</v>
          </cell>
          <cell r="D38" t="str">
            <v>Switzerland</v>
          </cell>
          <cell r="E38" t="str">
            <v>CH</v>
          </cell>
          <cell r="F38" t="str">
            <v>OS&amp;E Products</v>
          </cell>
          <cell r="G38" t="str">
            <v>Duni</v>
          </cell>
          <cell r="H38" t="str">
            <v>Duni</v>
          </cell>
          <cell r="I38" t="str">
            <v>E00031</v>
          </cell>
          <cell r="J38" t="str">
            <v>DISPOSABLE PRODUCTS</v>
          </cell>
          <cell r="K38">
            <v>17072.311262209267</v>
          </cell>
          <cell r="L38">
            <v>3819.3027899195936</v>
          </cell>
          <cell r="M38">
            <v>2395.8501969672438</v>
          </cell>
          <cell r="N38">
            <v>2395.8456999982009</v>
          </cell>
          <cell r="O38">
            <v>506.74248361258628</v>
          </cell>
          <cell r="P38">
            <v>1012.6704399265494</v>
          </cell>
          <cell r="Q38">
            <v>-23.621337982115016</v>
          </cell>
          <cell r="R38">
            <v>-6.5524874507812392</v>
          </cell>
          <cell r="S38">
            <v>0.13267931648416242</v>
          </cell>
          <cell r="T38">
            <v>0.42267765404396029</v>
          </cell>
          <cell r="U38">
            <v>-30.173825432896255</v>
          </cell>
          <cell r="V38" t="str">
            <v/>
          </cell>
          <cell r="W38">
            <v>17072.311262209267</v>
          </cell>
          <cell r="X38">
            <v>3819.3027899195936</v>
          </cell>
          <cell r="Y38">
            <v>2395.8501969672438</v>
          </cell>
          <cell r="Z38">
            <v>2395.8456999982009</v>
          </cell>
          <cell r="AA38">
            <v>506.74248361258628</v>
          </cell>
          <cell r="AB38">
            <v>1012.6704399265494</v>
          </cell>
          <cell r="AC38">
            <v>-23.621337982115016</v>
          </cell>
          <cell r="AD38">
            <v>-6.5524874507812392</v>
          </cell>
          <cell r="AE38">
            <v>0.13267931648416242</v>
          </cell>
          <cell r="AF38">
            <v>0.42267765404396029</v>
          </cell>
          <cell r="AG38">
            <v>-30.173825432896255</v>
          </cell>
          <cell r="AH38"/>
          <cell r="AI38"/>
          <cell r="AJ38"/>
          <cell r="AK38" t="str">
            <v>Y</v>
          </cell>
          <cell r="AL38"/>
          <cell r="AM38" t="str">
            <v>Y</v>
          </cell>
          <cell r="AN38"/>
          <cell r="AO38" t="str">
            <v>Y</v>
          </cell>
          <cell r="AP38"/>
          <cell r="AQ38"/>
          <cell r="AR38"/>
          <cell r="AS38" t="str">
            <v>Y</v>
          </cell>
          <cell r="AT38" t="str">
            <v>Y</v>
          </cell>
          <cell r="AU38" t="str">
            <v>Y</v>
          </cell>
          <cell r="AV38"/>
          <cell r="AW38">
            <v>0.13267931648416242</v>
          </cell>
          <cell r="AX38"/>
          <cell r="AY38" t="str">
            <v/>
          </cell>
          <cell r="AZ38" t="str">
            <v/>
          </cell>
          <cell r="BA38">
            <v>0</v>
          </cell>
          <cell r="BB38">
            <v>0.42267765404396029</v>
          </cell>
          <cell r="BC38"/>
          <cell r="BD38" t="str">
            <v/>
          </cell>
          <cell r="BE38" t="str">
            <v/>
          </cell>
          <cell r="BF38">
            <v>13687.691016861208</v>
          </cell>
          <cell r="BG38">
            <v>-30.173825432896255</v>
          </cell>
          <cell r="BH38"/>
          <cell r="BI38" t="str">
            <v/>
          </cell>
          <cell r="BJ38" t="str">
            <v/>
          </cell>
          <cell r="BK38">
            <v>0</v>
          </cell>
        </row>
        <row r="39">
          <cell r="A39">
            <v>43</v>
          </cell>
          <cell r="B39" t="str">
            <v>NL-F&amp;B-Bidfood-Hanos</v>
          </cell>
          <cell r="C39" t="str">
            <v>Europe</v>
          </cell>
          <cell r="D39" t="str">
            <v>The Netherlands</v>
          </cell>
          <cell r="E39" t="str">
            <v>NL</v>
          </cell>
          <cell r="F39" t="str">
            <v>F&amp;B</v>
          </cell>
          <cell r="G39" t="str">
            <v>Bidfood</v>
          </cell>
          <cell r="H39" t="str">
            <v>Hanos</v>
          </cell>
          <cell r="I39" t="str">
            <v>AR0001</v>
          </cell>
          <cell r="J39" t="str">
            <v>Fresh food multi-family</v>
          </cell>
          <cell r="K39">
            <v>11124597.030841665</v>
          </cell>
          <cell r="L39">
            <v>1199579.1259833337</v>
          </cell>
          <cell r="M39">
            <v>595368.31122893095</v>
          </cell>
          <cell r="N39">
            <v>384930.51999999996</v>
          </cell>
          <cell r="O39">
            <v>42232.774527035093</v>
          </cell>
          <cell r="P39">
            <v>64624.460220993678</v>
          </cell>
          <cell r="Q39">
            <v>-7150.5690714612983</v>
          </cell>
          <cell r="R39">
            <v>11542.851833564828</v>
          </cell>
          <cell r="S39">
            <v>3.5206326629279687E-2</v>
          </cell>
          <cell r="T39">
            <v>0.16788603881291014</v>
          </cell>
          <cell r="U39">
            <v>4392.2827621035294</v>
          </cell>
          <cell r="V39" t="str">
            <v/>
          </cell>
          <cell r="W39">
            <v>11124597.030841665</v>
          </cell>
          <cell r="X39">
            <v>1199579.1259833337</v>
          </cell>
          <cell r="Y39">
            <v>595368.31122893095</v>
          </cell>
          <cell r="Z39">
            <v>384930.51999999996</v>
          </cell>
          <cell r="AA39">
            <v>42232.774527035093</v>
          </cell>
          <cell r="AB39">
            <v>64624.460220993678</v>
          </cell>
          <cell r="AC39">
            <v>-7150.5690714612983</v>
          </cell>
          <cell r="AD39">
            <v>11542.851833564828</v>
          </cell>
          <cell r="AE39">
            <v>3.5206326629279687E-2</v>
          </cell>
          <cell r="AF39">
            <v>0.16788603881291014</v>
          </cell>
          <cell r="AG39">
            <v>4392.2827621035294</v>
          </cell>
          <cell r="AH39">
            <v>1</v>
          </cell>
          <cell r="AI39">
            <v>43497</v>
          </cell>
          <cell r="AJ39">
            <v>43525</v>
          </cell>
          <cell r="AK39" t="str">
            <v>Y</v>
          </cell>
          <cell r="AL39"/>
          <cell r="AM39" t="str">
            <v>Y</v>
          </cell>
          <cell r="AN39"/>
          <cell r="AO39" t="str">
            <v>Y</v>
          </cell>
          <cell r="AP39"/>
          <cell r="AQ39"/>
          <cell r="AR39"/>
          <cell r="AS39" t="str">
            <v>Y</v>
          </cell>
          <cell r="AT39"/>
          <cell r="AU39" t="str">
            <v>Y</v>
          </cell>
          <cell r="AV39" t="str">
            <v>Y</v>
          </cell>
          <cell r="AW39">
            <v>3.5206326629279687E-2</v>
          </cell>
          <cell r="AX39">
            <v>0</v>
          </cell>
          <cell r="AY39">
            <v>-42232.774527035093</v>
          </cell>
          <cell r="AZ39" t="str">
            <v>Not OK</v>
          </cell>
          <cell r="BA39">
            <v>2236.9167839463762</v>
          </cell>
          <cell r="BB39">
            <v>0.16788603881291014</v>
          </cell>
          <cell r="BC39">
            <v>0.1974382285925263</v>
          </cell>
          <cell r="BD39">
            <v>11375.539779006331</v>
          </cell>
          <cell r="BE39" t="str">
            <v>OK</v>
          </cell>
          <cell r="BF39">
            <v>-44364.027689574024</v>
          </cell>
          <cell r="BG39">
            <v>4392.2827621035294</v>
          </cell>
          <cell r="BH39">
            <v>14000</v>
          </cell>
          <cell r="BI39">
            <v>9607.7172378964715</v>
          </cell>
          <cell r="BJ39" t="str">
            <v>OK</v>
          </cell>
          <cell r="BK39">
            <v>66727.909580364387</v>
          </cell>
        </row>
        <row r="40">
          <cell r="A40">
            <v>44</v>
          </cell>
          <cell r="B40" t="str">
            <v>NL-F&amp;B-Nice To Meat_Common</v>
          </cell>
          <cell r="C40" t="str">
            <v>Europe</v>
          </cell>
          <cell r="D40" t="str">
            <v>The Netherlands</v>
          </cell>
          <cell r="E40" t="str">
            <v>NL</v>
          </cell>
          <cell r="F40" t="str">
            <v>F&amp;B</v>
          </cell>
          <cell r="G40" t="str">
            <v>Nice To Meat</v>
          </cell>
          <cell r="H40" t="str">
            <v>Nice To Meat</v>
          </cell>
          <cell r="I40" t="str">
            <v>A00003</v>
          </cell>
          <cell r="J40" t="str">
            <v>Meat, poultry, rabbit</v>
          </cell>
          <cell r="K40">
            <v>644784</v>
          </cell>
          <cell r="L40">
            <v>116949.76068965517</v>
          </cell>
          <cell r="M40">
            <v>270505.91399999999</v>
          </cell>
          <cell r="N40">
            <v>161999.141</v>
          </cell>
          <cell r="O40">
            <v>13409.156106271717</v>
          </cell>
          <cell r="P40">
            <v>4050.5452111287368</v>
          </cell>
          <cell r="Q40">
            <v>-1687.8851049276527</v>
          </cell>
          <cell r="R40">
            <v>831.82001844865363</v>
          </cell>
          <cell r="S40">
            <v>0.11465740525844298</v>
          </cell>
          <cell r="T40">
            <v>2.5003498081071534E-2</v>
          </cell>
          <cell r="U40">
            <v>-856.06508647899909</v>
          </cell>
          <cell r="V40" t="str">
            <v/>
          </cell>
          <cell r="W40">
            <v>644784</v>
          </cell>
          <cell r="X40">
            <v>116949.76068965517</v>
          </cell>
          <cell r="Y40">
            <v>270505.91399999999</v>
          </cell>
          <cell r="Z40">
            <v>161999.141</v>
          </cell>
          <cell r="AA40">
            <v>13409.156106271717</v>
          </cell>
          <cell r="AB40">
            <v>4050.5452111287368</v>
          </cell>
          <cell r="AC40">
            <v>-1687.8851049276527</v>
          </cell>
          <cell r="AD40">
            <v>831.82001844865363</v>
          </cell>
          <cell r="AE40">
            <v>0.11465740525844298</v>
          </cell>
          <cell r="AF40">
            <v>2.5003498081071534E-2</v>
          </cell>
          <cell r="AG40">
            <v>-856.06508647899909</v>
          </cell>
          <cell r="AH40">
            <v>1</v>
          </cell>
          <cell r="AI40">
            <v>43497</v>
          </cell>
          <cell r="AJ40">
            <v>43525</v>
          </cell>
          <cell r="AK40" t="str">
            <v>Y</v>
          </cell>
          <cell r="AL40"/>
          <cell r="AM40"/>
          <cell r="AN40"/>
          <cell r="AO40"/>
          <cell r="AP40"/>
          <cell r="AQ40"/>
          <cell r="AR40"/>
          <cell r="AS40" t="str">
            <v>Y</v>
          </cell>
          <cell r="AT40" t="str">
            <v>Y</v>
          </cell>
          <cell r="AU40"/>
          <cell r="AV40"/>
          <cell r="AW40">
            <v>0.11465740525844298</v>
          </cell>
          <cell r="AX40">
            <v>0.37622992762474322</v>
          </cell>
          <cell r="AY40">
            <v>30590.843893728288</v>
          </cell>
          <cell r="AZ40" t="str">
            <v>OK</v>
          </cell>
          <cell r="BA40">
            <v>2236.9167839463762</v>
          </cell>
          <cell r="BB40">
            <v>2.5003498081071534E-2</v>
          </cell>
          <cell r="BC40">
            <v>0</v>
          </cell>
          <cell r="BD40">
            <v>-4050.5452111287368</v>
          </cell>
          <cell r="BE40" t="str">
            <v>Not OK</v>
          </cell>
          <cell r="BF40">
            <v>-44364.027689574024</v>
          </cell>
          <cell r="BG40">
            <v>-856.06508647899909</v>
          </cell>
          <cell r="BH40"/>
          <cell r="BI40" t="str">
            <v/>
          </cell>
          <cell r="BJ40" t="str">
            <v/>
          </cell>
          <cell r="BK40">
            <v>66727.909580364387</v>
          </cell>
        </row>
        <row r="41">
          <cell r="A41">
            <v>45</v>
          </cell>
          <cell r="B41" t="str">
            <v>NL-F&amp;B-Van Gelder_Common</v>
          </cell>
          <cell r="C41" t="str">
            <v>Europe</v>
          </cell>
          <cell r="D41" t="str">
            <v>The Netherlands</v>
          </cell>
          <cell r="E41" t="str">
            <v>NL</v>
          </cell>
          <cell r="F41" t="str">
            <v>F&amp;B</v>
          </cell>
          <cell r="G41" t="str">
            <v>Van Gelder</v>
          </cell>
          <cell r="H41" t="str">
            <v>Van Gelder</v>
          </cell>
          <cell r="I41" t="str">
            <v>AR0001</v>
          </cell>
          <cell r="J41" t="str">
            <v>Fresh food multi-family</v>
          </cell>
          <cell r="K41">
            <v>936719.26</v>
          </cell>
          <cell r="L41">
            <v>511659.93456963438</v>
          </cell>
          <cell r="M41">
            <v>261042.52730773221</v>
          </cell>
          <cell r="N41">
            <v>64934.119999999974</v>
          </cell>
          <cell r="O41">
            <v>58061.948471918855</v>
          </cell>
          <cell r="P41">
            <v>1689.2161472568678</v>
          </cell>
          <cell r="Q41">
            <v>-24280.778377295563</v>
          </cell>
          <cell r="R41">
            <v>1320.2231034777021</v>
          </cell>
          <cell r="S41">
            <v>0.11347761383887858</v>
          </cell>
          <cell r="T41">
            <v>2.6014307227954555E-2</v>
          </cell>
          <cell r="U41">
            <v>-22960.555273817859</v>
          </cell>
          <cell r="V41" t="str">
            <v/>
          </cell>
          <cell r="W41">
            <v>936719.26</v>
          </cell>
          <cell r="X41">
            <v>511659.93456963438</v>
          </cell>
          <cell r="Y41">
            <v>261042.52730773221</v>
          </cell>
          <cell r="Z41">
            <v>64934.119999999974</v>
          </cell>
          <cell r="AA41">
            <v>58061.948471918855</v>
          </cell>
          <cell r="AB41">
            <v>1689.2161472568678</v>
          </cell>
          <cell r="AC41">
            <v>-24280.778377295563</v>
          </cell>
          <cell r="AD41">
            <v>1320.2231034777021</v>
          </cell>
          <cell r="AE41">
            <v>0.11347761383887858</v>
          </cell>
          <cell r="AF41">
            <v>2.6014307227954555E-2</v>
          </cell>
          <cell r="AG41">
            <v>-22960.555273817859</v>
          </cell>
          <cell r="AH41">
            <v>1</v>
          </cell>
          <cell r="AI41">
            <v>43497</v>
          </cell>
          <cell r="AJ41">
            <v>43525</v>
          </cell>
          <cell r="AK41" t="str">
            <v>Y</v>
          </cell>
          <cell r="AL41"/>
          <cell r="AM41"/>
          <cell r="AN41"/>
          <cell r="AO41"/>
          <cell r="AP41"/>
          <cell r="AQ41"/>
          <cell r="AR41"/>
          <cell r="AS41" t="str">
            <v>Y</v>
          </cell>
          <cell r="AT41" t="str">
            <v>Y</v>
          </cell>
          <cell r="AU41"/>
          <cell r="AV41"/>
          <cell r="AW41">
            <v>0.11347761383887858</v>
          </cell>
          <cell r="AX41">
            <v>0.14071846383782305</v>
          </cell>
          <cell r="AY41">
            <v>13938.051528081151</v>
          </cell>
          <cell r="AZ41" t="str">
            <v>OK</v>
          </cell>
          <cell r="BA41">
            <v>2236.9167839463762</v>
          </cell>
          <cell r="BB41">
            <v>2.6014307227954555E-2</v>
          </cell>
          <cell r="BC41">
            <v>0</v>
          </cell>
          <cell r="BD41">
            <v>-1689.2161472568678</v>
          </cell>
          <cell r="BE41" t="str">
            <v>Not OK</v>
          </cell>
          <cell r="BF41">
            <v>-44364.027689574024</v>
          </cell>
          <cell r="BG41">
            <v>-22960.555273817859</v>
          </cell>
          <cell r="BH41">
            <v>0</v>
          </cell>
          <cell r="BI41">
            <v>22960.555273817859</v>
          </cell>
          <cell r="BJ41" t="str">
            <v>OK</v>
          </cell>
          <cell r="BK41">
            <v>66727.909580364387</v>
          </cell>
        </row>
        <row r="42">
          <cell r="A42">
            <v>46</v>
          </cell>
          <cell r="B42" t="str">
            <v>NL-F&amp;B-Heineken_Common</v>
          </cell>
          <cell r="C42" t="str">
            <v>Europe</v>
          </cell>
          <cell r="D42" t="str">
            <v>The Netherlands</v>
          </cell>
          <cell r="E42" t="str">
            <v>NL</v>
          </cell>
          <cell r="F42" t="str">
            <v>F&amp;B</v>
          </cell>
          <cell r="G42" t="str">
            <v>Heineken</v>
          </cell>
          <cell r="H42" t="str">
            <v>Heineken</v>
          </cell>
          <cell r="I42" t="str">
            <v>A00004</v>
          </cell>
          <cell r="J42" t="str">
            <v>BEER, MINERAL WATER, SOFT DRINKS</v>
          </cell>
          <cell r="K42">
            <v>819076.47</v>
          </cell>
          <cell r="L42">
            <v>428695.69915549993</v>
          </cell>
          <cell r="M42">
            <v>24036.640000000007</v>
          </cell>
          <cell r="N42">
            <v>23482.240000000005</v>
          </cell>
          <cell r="O42">
            <v>18800.26660333747</v>
          </cell>
          <cell r="P42">
            <v>120.98714813559366</v>
          </cell>
          <cell r="Q42">
            <v>-279.7782484846831</v>
          </cell>
          <cell r="R42">
            <v>2836.5437315254235</v>
          </cell>
          <cell r="S42">
            <v>4.3854572463340916E-2</v>
          </cell>
          <cell r="T42">
            <v>5.1522830929073898E-3</v>
          </cell>
          <cell r="U42">
            <v>2556.7654830407405</v>
          </cell>
          <cell r="V42" t="str">
            <v/>
          </cell>
          <cell r="W42">
            <v>819076.47</v>
          </cell>
          <cell r="X42">
            <v>428695.69915549993</v>
          </cell>
          <cell r="Y42">
            <v>24036.640000000007</v>
          </cell>
          <cell r="Z42">
            <v>23482.240000000005</v>
          </cell>
          <cell r="AA42">
            <v>18800.26660333747</v>
          </cell>
          <cell r="AB42">
            <v>120.98714813559366</v>
          </cell>
          <cell r="AC42">
            <v>-279.7782484846831</v>
          </cell>
          <cell r="AD42">
            <v>2836.5437315254235</v>
          </cell>
          <cell r="AE42">
            <v>4.3854572463340916E-2</v>
          </cell>
          <cell r="AF42">
            <v>5.1522830929073898E-3</v>
          </cell>
          <cell r="AG42">
            <v>2556.7654830407405</v>
          </cell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>
            <v>4.3854572463340916E-2</v>
          </cell>
          <cell r="AX42"/>
          <cell r="AY42" t="str">
            <v/>
          </cell>
          <cell r="AZ42" t="str">
            <v/>
          </cell>
          <cell r="BA42">
            <v>2236.9167839463762</v>
          </cell>
          <cell r="BB42">
            <v>5.1522830929073898E-3</v>
          </cell>
          <cell r="BC42"/>
          <cell r="BD42" t="str">
            <v/>
          </cell>
          <cell r="BE42" t="str">
            <v/>
          </cell>
          <cell r="BF42">
            <v>-44364.027689574024</v>
          </cell>
          <cell r="BG42">
            <v>2556.7654830407405</v>
          </cell>
          <cell r="BH42"/>
          <cell r="BI42" t="str">
            <v/>
          </cell>
          <cell r="BJ42" t="str">
            <v/>
          </cell>
          <cell r="BK42">
            <v>66727.909580364387</v>
          </cell>
        </row>
        <row r="43">
          <cell r="A43">
            <v>47</v>
          </cell>
          <cell r="B43" t="str">
            <v>NL-F&amp;B-Top Bakkers-Bakkerij Bartels</v>
          </cell>
          <cell r="C43" t="str">
            <v>Europe</v>
          </cell>
          <cell r="D43" t="str">
            <v>The Netherlands</v>
          </cell>
          <cell r="E43" t="str">
            <v>NL</v>
          </cell>
          <cell r="F43" t="str">
            <v>F&amp;B</v>
          </cell>
          <cell r="G43" t="str">
            <v>Top Bakkers</v>
          </cell>
          <cell r="H43" t="str">
            <v>Bakkerij Bartels</v>
          </cell>
          <cell r="I43" t="str">
            <v>A00009</v>
          </cell>
          <cell r="J43" t="str">
            <v>BAKERY</v>
          </cell>
          <cell r="K43">
            <v>648142.41</v>
          </cell>
          <cell r="L43">
            <v>205715.65999999997</v>
          </cell>
          <cell r="M43">
            <v>138751.76999999999</v>
          </cell>
          <cell r="N43">
            <v>115364.75000000001</v>
          </cell>
          <cell r="O43">
            <v>44398.070379758079</v>
          </cell>
          <cell r="P43">
            <v>19505.725238802625</v>
          </cell>
          <cell r="Q43">
            <v>-4374.1263649363937</v>
          </cell>
          <cell r="R43">
            <v>-14505.622701523709</v>
          </cell>
          <cell r="S43">
            <v>0.21582251142065745</v>
          </cell>
          <cell r="T43">
            <v>0.16907872845737212</v>
          </cell>
          <cell r="U43">
            <v>-18879.749066460103</v>
          </cell>
          <cell r="V43" t="str">
            <v/>
          </cell>
          <cell r="W43">
            <v>648142.41</v>
          </cell>
          <cell r="X43">
            <v>205715.65999999997</v>
          </cell>
          <cell r="Y43">
            <v>138751.76999999999</v>
          </cell>
          <cell r="Z43">
            <v>115364.75000000001</v>
          </cell>
          <cell r="AA43">
            <v>44398.070379758079</v>
          </cell>
          <cell r="AB43">
            <v>19505.725238802625</v>
          </cell>
          <cell r="AC43">
            <v>-4374.1263649363937</v>
          </cell>
          <cell r="AD43">
            <v>-14505.622701523709</v>
          </cell>
          <cell r="AE43">
            <v>0.21582251142065745</v>
          </cell>
          <cell r="AF43">
            <v>0.16907872845737212</v>
          </cell>
          <cell r="AG43">
            <v>-18879.749066460103</v>
          </cell>
          <cell r="AH43">
            <v>1</v>
          </cell>
          <cell r="AI43">
            <v>43497</v>
          </cell>
          <cell r="AJ43">
            <v>43525</v>
          </cell>
          <cell r="AK43"/>
          <cell r="AL43" t="str">
            <v>Y</v>
          </cell>
          <cell r="AM43" t="str">
            <v>Y</v>
          </cell>
          <cell r="AN43"/>
          <cell r="AO43" t="str">
            <v>Y</v>
          </cell>
          <cell r="AP43"/>
          <cell r="AQ43"/>
          <cell r="AR43"/>
          <cell r="AS43" t="str">
            <v>Y</v>
          </cell>
          <cell r="AT43"/>
          <cell r="AU43" t="str">
            <v>Y</v>
          </cell>
          <cell r="AV43"/>
          <cell r="AW43">
            <v>0.21582251142065745</v>
          </cell>
          <cell r="AX43">
            <v>0.33055334727555508</v>
          </cell>
          <cell r="AY43">
            <v>23601.929620241928</v>
          </cell>
          <cell r="AZ43" t="str">
            <v>OK</v>
          </cell>
          <cell r="BA43">
            <v>2236.9167839463762</v>
          </cell>
          <cell r="BB43">
            <v>0.16907872845737212</v>
          </cell>
          <cell r="BC43">
            <v>0</v>
          </cell>
          <cell r="BD43">
            <v>-19505.725238802625</v>
          </cell>
          <cell r="BE43" t="str">
            <v>Not OK</v>
          </cell>
          <cell r="BF43">
            <v>-44364.027689574024</v>
          </cell>
          <cell r="BG43">
            <v>-18879.749066460103</v>
          </cell>
          <cell r="BH43">
            <v>-7000</v>
          </cell>
          <cell r="BI43">
            <v>11879.749066460103</v>
          </cell>
          <cell r="BJ43" t="str">
            <v>OK</v>
          </cell>
          <cell r="BK43">
            <v>66727.909580364387</v>
          </cell>
        </row>
        <row r="44">
          <cell r="A44">
            <v>48</v>
          </cell>
          <cell r="B44" t="str">
            <v>NL-OS&amp;E Products-Bunzl-Hazet</v>
          </cell>
          <cell r="C44" t="str">
            <v>Europe</v>
          </cell>
          <cell r="D44" t="str">
            <v>The Netherlands</v>
          </cell>
          <cell r="E44" t="str">
            <v>NL</v>
          </cell>
          <cell r="F44" t="str">
            <v>OS&amp;E Products</v>
          </cell>
          <cell r="G44" t="str">
            <v>Bunzl</v>
          </cell>
          <cell r="H44" t="str">
            <v>Hazet</v>
          </cell>
          <cell r="I44" t="str">
            <v>E00031</v>
          </cell>
          <cell r="J44" t="str">
            <v>DISPOSABLE PRODUCTS</v>
          </cell>
          <cell r="K44">
            <v>1819067.9800000002</v>
          </cell>
          <cell r="L44">
            <v>470027.44000000012</v>
          </cell>
          <cell r="M44">
            <v>161481.87</v>
          </cell>
          <cell r="N44">
            <v>100627.43000000001</v>
          </cell>
          <cell r="O44">
            <v>15131.562026536136</v>
          </cell>
          <cell r="P44">
            <v>8433.3671657695631</v>
          </cell>
          <cell r="Q44">
            <v>-9099.2614692544212</v>
          </cell>
          <cell r="R44">
            <v>4408.2223692622247</v>
          </cell>
          <cell r="S44">
            <v>3.2192933303077223E-2</v>
          </cell>
          <cell r="T44">
            <v>8.3807836151331333E-2</v>
          </cell>
          <cell r="U44">
            <v>-4691.0390999921965</v>
          </cell>
          <cell r="V44" t="str">
            <v/>
          </cell>
          <cell r="W44">
            <v>1819067.9800000002</v>
          </cell>
          <cell r="X44">
            <v>470027.44000000012</v>
          </cell>
          <cell r="Y44">
            <v>161481.87</v>
          </cell>
          <cell r="Z44">
            <v>100627.43000000001</v>
          </cell>
          <cell r="AA44">
            <v>15131.562026536136</v>
          </cell>
          <cell r="AB44">
            <v>8433.3671657695631</v>
          </cell>
          <cell r="AC44">
            <v>-9099.2614692544212</v>
          </cell>
          <cell r="AD44">
            <v>4408.2223692622247</v>
          </cell>
          <cell r="AE44">
            <v>3.2192933303077223E-2</v>
          </cell>
          <cell r="AF44">
            <v>8.3807836151331333E-2</v>
          </cell>
          <cell r="AG44">
            <v>-4691.0390999921965</v>
          </cell>
          <cell r="AH44">
            <v>1</v>
          </cell>
          <cell r="AI44">
            <v>43497</v>
          </cell>
          <cell r="AJ44">
            <v>43525</v>
          </cell>
          <cell r="AK44" t="str">
            <v>Y</v>
          </cell>
          <cell r="AL44"/>
          <cell r="AM44" t="str">
            <v>Y</v>
          </cell>
          <cell r="AN44"/>
          <cell r="AO44" t="str">
            <v>Y</v>
          </cell>
          <cell r="AP44"/>
          <cell r="AQ44"/>
          <cell r="AR44"/>
          <cell r="AS44" t="str">
            <v>Y</v>
          </cell>
          <cell r="AT44"/>
          <cell r="AU44" t="str">
            <v>Y</v>
          </cell>
          <cell r="AV44" t="str">
            <v>Y</v>
          </cell>
          <cell r="AW44">
            <v>3.2192933303077223E-2</v>
          </cell>
          <cell r="AX44">
            <v>0</v>
          </cell>
          <cell r="AY44">
            <v>-15131.562026536136</v>
          </cell>
          <cell r="AZ44" t="str">
            <v>Not OK</v>
          </cell>
          <cell r="BA44">
            <v>2236.9167839463762</v>
          </cell>
          <cell r="BB44">
            <v>8.3807836151331333E-2</v>
          </cell>
          <cell r="BC44">
            <v>9.9376482138120878E-2</v>
          </cell>
          <cell r="BD44">
            <v>1566.632834230446</v>
          </cell>
          <cell r="BE44" t="str">
            <v>OK</v>
          </cell>
          <cell r="BF44">
            <v>-44364.027689574024</v>
          </cell>
          <cell r="BG44">
            <v>-4691.0390999921965</v>
          </cell>
          <cell r="BH44">
            <v>9000</v>
          </cell>
          <cell r="BI44">
            <v>13691.039099992196</v>
          </cell>
          <cell r="BJ44" t="str">
            <v>OK</v>
          </cell>
          <cell r="BK44">
            <v>66727.909580364387</v>
          </cell>
        </row>
        <row r="45">
          <cell r="A45">
            <v>49</v>
          </cell>
          <cell r="B45" t="str">
            <v>NL-OS&amp;E Products-Bunzl-Ada Cosmetics</v>
          </cell>
          <cell r="C45" t="str">
            <v>Europe</v>
          </cell>
          <cell r="D45" t="str">
            <v>The Netherlands</v>
          </cell>
          <cell r="E45" t="str">
            <v>NL</v>
          </cell>
          <cell r="F45" t="str">
            <v>OS&amp;E Products</v>
          </cell>
          <cell r="G45" t="str">
            <v>Bunzl</v>
          </cell>
          <cell r="H45" t="str">
            <v>Ada Cosmetics</v>
          </cell>
          <cell r="I45" t="str">
            <v>E00032</v>
          </cell>
          <cell r="J45" t="str">
            <v>GUEST AMENITIES</v>
          </cell>
          <cell r="K45">
            <v>1819067.9800000002</v>
          </cell>
          <cell r="L45">
            <v>34113.08</v>
          </cell>
          <cell r="M45">
            <v>97072.880000000019</v>
          </cell>
          <cell r="N45">
            <v>94957.26999999999</v>
          </cell>
          <cell r="O45">
            <v>1792.6168057025263</v>
          </cell>
          <cell r="P45">
            <v>2765.9675739116446</v>
          </cell>
          <cell r="Q45">
            <v>-1450.6350902375607</v>
          </cell>
          <cell r="R45">
            <v>6861.7861880397977</v>
          </cell>
          <cell r="S45">
            <v>5.2549251070338011E-2</v>
          </cell>
          <cell r="T45">
            <v>2.912854986154978E-2</v>
          </cell>
          <cell r="U45">
            <v>5411.151097802237</v>
          </cell>
          <cell r="V45" t="str">
            <v/>
          </cell>
          <cell r="W45">
            <v>1819067.9800000002</v>
          </cell>
          <cell r="X45">
            <v>34113.08</v>
          </cell>
          <cell r="Y45">
            <v>97072.880000000019</v>
          </cell>
          <cell r="Z45">
            <v>94957.26999999999</v>
          </cell>
          <cell r="AA45">
            <v>1792.6168057025263</v>
          </cell>
          <cell r="AB45">
            <v>2765.9675739116446</v>
          </cell>
          <cell r="AC45">
            <v>-1450.6350902375607</v>
          </cell>
          <cell r="AD45">
            <v>6861.7861880397977</v>
          </cell>
          <cell r="AE45">
            <v>5.2549251070338011E-2</v>
          </cell>
          <cell r="AF45">
            <v>2.912854986154978E-2</v>
          </cell>
          <cell r="AG45">
            <v>5411.151097802237</v>
          </cell>
          <cell r="AH45">
            <v>1</v>
          </cell>
          <cell r="AI45">
            <v>43497</v>
          </cell>
          <cell r="AJ45">
            <v>43525</v>
          </cell>
          <cell r="AK45" t="str">
            <v>Y</v>
          </cell>
          <cell r="AL45"/>
          <cell r="AM45" t="str">
            <v>Y</v>
          </cell>
          <cell r="AN45"/>
          <cell r="AO45" t="str">
            <v>Y</v>
          </cell>
          <cell r="AP45"/>
          <cell r="AQ45"/>
          <cell r="AR45"/>
          <cell r="AS45" t="str">
            <v>Y</v>
          </cell>
          <cell r="AT45"/>
          <cell r="AU45" t="str">
            <v>Y</v>
          </cell>
          <cell r="AV45" t="str">
            <v>Y</v>
          </cell>
          <cell r="AW45">
            <v>5.2549251070338011E-2</v>
          </cell>
          <cell r="AX45">
            <v>0</v>
          </cell>
          <cell r="AY45">
            <v>-1792.6168057025263</v>
          </cell>
          <cell r="AZ45" t="str">
            <v>Not OK</v>
          </cell>
          <cell r="BA45">
            <v>2236.9167839463762</v>
          </cell>
          <cell r="BB45">
            <v>2.912854986154978E-2</v>
          </cell>
          <cell r="BC45">
            <v>5.2655262730278582E-2</v>
          </cell>
          <cell r="BD45">
            <v>2234.0324260883554</v>
          </cell>
          <cell r="BE45" t="str">
            <v>OK</v>
          </cell>
          <cell r="BF45">
            <v>-44364.027689574024</v>
          </cell>
          <cell r="BG45">
            <v>5411.151097802237</v>
          </cell>
          <cell r="BH45">
            <v>14000</v>
          </cell>
          <cell r="BI45">
            <v>8588.8489021977621</v>
          </cell>
          <cell r="BJ45" t="str">
            <v>OK</v>
          </cell>
          <cell r="BK45">
            <v>66727.909580364387</v>
          </cell>
        </row>
        <row r="46">
          <cell r="A46">
            <v>50</v>
          </cell>
          <cell r="B46" t="str">
            <v>NL-Services-Electricity (Engie)-Electricity (Nieuwestroom)</v>
          </cell>
          <cell r="C46" t="str">
            <v>Europe</v>
          </cell>
          <cell r="D46" t="str">
            <v>The Netherlands</v>
          </cell>
          <cell r="E46" t="str">
            <v>NL</v>
          </cell>
          <cell r="F46" t="str">
            <v>Services</v>
          </cell>
          <cell r="G46" t="str">
            <v>Electricity (Engie)</v>
          </cell>
          <cell r="H46" t="str">
            <v>Electricity (Nieuwestroom)</v>
          </cell>
          <cell r="I46" t="str">
            <v>E00056</v>
          </cell>
          <cell r="J46" t="str">
            <v>Electricity</v>
          </cell>
          <cell r="K46" t="str">
            <v/>
          </cell>
          <cell r="L46" t="str">
            <v/>
          </cell>
          <cell r="M46">
            <v>275029.27275480027</v>
          </cell>
          <cell r="N46">
            <v>275029.27275480027</v>
          </cell>
          <cell r="O46" t="str">
            <v/>
          </cell>
          <cell r="P46">
            <v>35873.383402800013</v>
          </cell>
          <cell r="Q46" t="str">
            <v/>
          </cell>
          <cell r="R46" t="str">
            <v/>
          </cell>
          <cell r="S46" t="str">
            <v/>
          </cell>
          <cell r="T46">
            <v>0.13043478260869557</v>
          </cell>
          <cell r="U46">
            <v>0</v>
          </cell>
          <cell r="V46" t="str">
            <v/>
          </cell>
          <cell r="W46" t="str">
            <v/>
          </cell>
          <cell r="X46" t="str">
            <v/>
          </cell>
          <cell r="Y46">
            <v>275029.27275480027</v>
          </cell>
          <cell r="Z46">
            <v>275029.27275480027</v>
          </cell>
          <cell r="AA46" t="str">
            <v/>
          </cell>
          <cell r="AB46">
            <v>35873.383402800013</v>
          </cell>
          <cell r="AC46" t="str">
            <v/>
          </cell>
          <cell r="AD46" t="str">
            <v/>
          </cell>
          <cell r="AE46" t="str">
            <v/>
          </cell>
          <cell r="AF46">
            <v>0.13043478260869557</v>
          </cell>
          <cell r="AG46">
            <v>0</v>
          </cell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 t="str">
            <v/>
          </cell>
          <cell r="AX46"/>
          <cell r="AY46" t="str">
            <v/>
          </cell>
          <cell r="AZ46" t="str">
            <v/>
          </cell>
          <cell r="BA46">
            <v>2236.9167839463762</v>
          </cell>
          <cell r="BB46">
            <v>0.13043478260869557</v>
          </cell>
          <cell r="BC46"/>
          <cell r="BD46" t="str">
            <v/>
          </cell>
          <cell r="BE46" t="str">
            <v/>
          </cell>
          <cell r="BF46">
            <v>-44364.027689574024</v>
          </cell>
          <cell r="BG46">
            <v>0</v>
          </cell>
          <cell r="BH46"/>
          <cell r="BI46" t="str">
            <v/>
          </cell>
          <cell r="BJ46" t="str">
            <v/>
          </cell>
          <cell r="BK46">
            <v>66727.909580364387</v>
          </cell>
        </row>
        <row r="47">
          <cell r="A47">
            <v>51</v>
          </cell>
          <cell r="B47" t="str">
            <v>NL-Services-Gas (Engie)-Gas (Nieuwestroom)</v>
          </cell>
          <cell r="C47" t="str">
            <v>Europe</v>
          </cell>
          <cell r="D47" t="str">
            <v>The Netherlands</v>
          </cell>
          <cell r="E47" t="str">
            <v>NL</v>
          </cell>
          <cell r="F47" t="str">
            <v>Services</v>
          </cell>
          <cell r="G47" t="str">
            <v>Gas (Engie)</v>
          </cell>
          <cell r="H47" t="str">
            <v>Gas (Nieuwestroom)</v>
          </cell>
          <cell r="I47" t="str">
            <v>E00062</v>
          </cell>
          <cell r="J47" t="str">
            <v>Gas</v>
          </cell>
          <cell r="K47" t="str">
            <v/>
          </cell>
          <cell r="L47" t="str">
            <v/>
          </cell>
          <cell r="M47">
            <v>55465.47527670001</v>
          </cell>
          <cell r="N47">
            <v>55465.47527670001</v>
          </cell>
          <cell r="O47" t="str">
            <v/>
          </cell>
          <cell r="P47">
            <v>8460.8352116999977</v>
          </cell>
          <cell r="Q47" t="str">
            <v/>
          </cell>
          <cell r="R47" t="str">
            <v/>
          </cell>
          <cell r="S47" t="str">
            <v/>
          </cell>
          <cell r="T47">
            <v>0.15254237288135586</v>
          </cell>
          <cell r="U47">
            <v>0</v>
          </cell>
          <cell r="V47" t="str">
            <v/>
          </cell>
          <cell r="W47" t="str">
            <v/>
          </cell>
          <cell r="X47" t="str">
            <v/>
          </cell>
          <cell r="Y47">
            <v>55465.47527670001</v>
          </cell>
          <cell r="Z47">
            <v>55465.47527670001</v>
          </cell>
          <cell r="AA47" t="str">
            <v/>
          </cell>
          <cell r="AB47">
            <v>8460.8352116999977</v>
          </cell>
          <cell r="AC47" t="str">
            <v/>
          </cell>
          <cell r="AD47" t="str">
            <v/>
          </cell>
          <cell r="AE47" t="str">
            <v/>
          </cell>
          <cell r="AF47">
            <v>0.15254237288135586</v>
          </cell>
          <cell r="AG47">
            <v>0</v>
          </cell>
          <cell r="AH47"/>
          <cell r="AI47"/>
          <cell r="AJ47"/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 t="str">
            <v/>
          </cell>
          <cell r="AX47"/>
          <cell r="AY47" t="str">
            <v/>
          </cell>
          <cell r="AZ47" t="str">
            <v/>
          </cell>
          <cell r="BA47">
            <v>2236.9167839463762</v>
          </cell>
          <cell r="BB47">
            <v>0.15254237288135586</v>
          </cell>
          <cell r="BC47"/>
          <cell r="BD47" t="str">
            <v/>
          </cell>
          <cell r="BE47" t="str">
            <v/>
          </cell>
          <cell r="BF47">
            <v>-44364.027689574024</v>
          </cell>
          <cell r="BG47">
            <v>0</v>
          </cell>
          <cell r="BH47"/>
          <cell r="BI47" t="str">
            <v/>
          </cell>
          <cell r="BJ47" t="str">
            <v/>
          </cell>
          <cell r="BK47">
            <v>66727.909580364387</v>
          </cell>
        </row>
        <row r="48">
          <cell r="A48">
            <v>52</v>
          </cell>
          <cell r="B48" t="str">
            <v>NL-Services-CSU-Viku</v>
          </cell>
          <cell r="C48" t="str">
            <v>Europe</v>
          </cell>
          <cell r="D48" t="str">
            <v>The Netherlands</v>
          </cell>
          <cell r="E48" t="str">
            <v>NL</v>
          </cell>
          <cell r="F48" t="str">
            <v>Services</v>
          </cell>
          <cell r="G48" t="str">
            <v>CSU</v>
          </cell>
          <cell r="H48" t="str">
            <v>Viku</v>
          </cell>
          <cell r="I48" t="str">
            <v>E00028</v>
          </cell>
          <cell r="J48" t="str">
            <v>Cleaning contractors</v>
          </cell>
          <cell r="K48" t="str">
            <v/>
          </cell>
          <cell r="L48" t="str">
            <v/>
          </cell>
          <cell r="M48">
            <v>1879246.0231700791</v>
          </cell>
          <cell r="N48">
            <v>1692584.0101806191</v>
          </cell>
          <cell r="O48">
            <v>0</v>
          </cell>
          <cell r="P48">
            <v>114224.74713848192</v>
          </cell>
          <cell r="Q48">
            <v>0</v>
          </cell>
          <cell r="R48">
            <v>25885.091913891054</v>
          </cell>
          <cell r="S48" t="str">
            <v/>
          </cell>
          <cell r="T48">
            <v>6.7485422555949096E-2</v>
          </cell>
          <cell r="U48">
            <v>25885.091913891054</v>
          </cell>
          <cell r="V48" t="str">
            <v/>
          </cell>
          <cell r="W48" t="str">
            <v/>
          </cell>
          <cell r="X48" t="str">
            <v/>
          </cell>
          <cell r="Y48">
            <v>1879246.0231700791</v>
          </cell>
          <cell r="Z48">
            <v>1692584.0101806191</v>
          </cell>
          <cell r="AA48">
            <v>0</v>
          </cell>
          <cell r="AB48">
            <v>114224.74713848192</v>
          </cell>
          <cell r="AC48">
            <v>0</v>
          </cell>
          <cell r="AD48">
            <v>25885.091913891054</v>
          </cell>
          <cell r="AE48" t="str">
            <v/>
          </cell>
          <cell r="AF48">
            <v>6.7485422555949096E-2</v>
          </cell>
          <cell r="AG48">
            <v>25885.091913891054</v>
          </cell>
          <cell r="AH48">
            <v>1</v>
          </cell>
          <cell r="AI48">
            <v>43497</v>
          </cell>
          <cell r="AJ48">
            <v>43709</v>
          </cell>
          <cell r="AK48"/>
          <cell r="AL48" t="str">
            <v>Y</v>
          </cell>
          <cell r="AM48" t="str">
            <v>Y</v>
          </cell>
          <cell r="AN48" t="str">
            <v>Y</v>
          </cell>
          <cell r="AO48"/>
          <cell r="AP48"/>
          <cell r="AQ48"/>
          <cell r="AR48"/>
          <cell r="AS48" t="str">
            <v>Y</v>
          </cell>
          <cell r="AT48"/>
          <cell r="AU48"/>
          <cell r="AV48" t="str">
            <v>Y</v>
          </cell>
          <cell r="AW48" t="str">
            <v/>
          </cell>
          <cell r="AX48"/>
          <cell r="AY48" t="str">
            <v/>
          </cell>
          <cell r="AZ48" t="str">
            <v/>
          </cell>
          <cell r="BA48">
            <v>2236.9167839463762</v>
          </cell>
          <cell r="BB48">
            <v>6.7485422555949096E-2</v>
          </cell>
          <cell r="BC48">
            <v>5.0219073020150697E-2</v>
          </cell>
          <cell r="BD48">
            <v>-29224.747138481926</v>
          </cell>
          <cell r="BE48" t="str">
            <v>Not OK</v>
          </cell>
          <cell r="BF48">
            <v>-44364.027689574024</v>
          </cell>
          <cell r="BG48">
            <v>25885.091913891054</v>
          </cell>
          <cell r="BH48">
            <v>25885.091913891054</v>
          </cell>
          <cell r="BI48">
            <v>0</v>
          </cell>
          <cell r="BJ48" t="str">
            <v>OK</v>
          </cell>
          <cell r="BK48">
            <v>66727.909580364387</v>
          </cell>
        </row>
        <row r="49">
          <cell r="A49">
            <v>53</v>
          </cell>
          <cell r="B49" t="str">
            <v>NL-Services-Blycolin_Common</v>
          </cell>
          <cell r="C49" t="str">
            <v>Europe</v>
          </cell>
          <cell r="D49" t="str">
            <v>The Netherlands</v>
          </cell>
          <cell r="E49" t="str">
            <v>NL</v>
          </cell>
          <cell r="F49" t="str">
            <v>Services</v>
          </cell>
          <cell r="G49" t="str">
            <v>Blycolin</v>
          </cell>
          <cell r="H49" t="str">
            <v>Blycolin</v>
          </cell>
          <cell r="I49" t="str">
            <v>E0L005</v>
          </cell>
          <cell r="J49" t="str">
            <v>Laundry dry cleaning</v>
          </cell>
          <cell r="K49">
            <v>5136993.6799999978</v>
          </cell>
          <cell r="L49">
            <v>405153.40827180049</v>
          </cell>
          <cell r="M49">
            <v>432412.90444508975</v>
          </cell>
          <cell r="N49">
            <v>418050.56933333335</v>
          </cell>
          <cell r="O49">
            <v>6736.9548988312345</v>
          </cell>
          <cell r="P49">
            <v>38069.998993229005</v>
          </cell>
          <cell r="Q49">
            <v>-2000</v>
          </cell>
          <cell r="R49" t="str">
            <v/>
          </cell>
          <cell r="S49">
            <v>1.6628158029246276E-2</v>
          </cell>
          <cell r="T49">
            <v>9.1065535573697121E-2</v>
          </cell>
          <cell r="U49">
            <v>-2000</v>
          </cell>
          <cell r="V49" t="str">
            <v/>
          </cell>
          <cell r="W49">
            <v>5136993.6799999978</v>
          </cell>
          <cell r="X49">
            <v>405153.40827180049</v>
          </cell>
          <cell r="Y49">
            <v>432412.90444508975</v>
          </cell>
          <cell r="Z49">
            <v>418050.56933333335</v>
          </cell>
          <cell r="AA49">
            <v>6736.9548988312345</v>
          </cell>
          <cell r="AB49">
            <v>38069.998993229005</v>
          </cell>
          <cell r="AC49">
            <v>-2000</v>
          </cell>
          <cell r="AD49" t="str">
            <v/>
          </cell>
          <cell r="AE49">
            <v>1.6628158029246276E-2</v>
          </cell>
          <cell r="AF49">
            <v>9.1065535573697121E-2</v>
          </cell>
          <cell r="AG49">
            <v>-2000</v>
          </cell>
          <cell r="AH49">
            <v>1</v>
          </cell>
          <cell r="AI49">
            <v>43497</v>
          </cell>
          <cell r="AJ49">
            <v>43525</v>
          </cell>
          <cell r="AK49" t="str">
            <v>Y</v>
          </cell>
          <cell r="AL49"/>
          <cell r="AM49"/>
          <cell r="AN49"/>
          <cell r="AO49" t="str">
            <v>Y</v>
          </cell>
          <cell r="AP49"/>
          <cell r="AQ49"/>
          <cell r="AR49"/>
          <cell r="AS49" t="str">
            <v>Y</v>
          </cell>
          <cell r="AT49"/>
          <cell r="AU49"/>
          <cell r="AV49"/>
          <cell r="AW49">
            <v>1.6628158029246276E-2</v>
          </cell>
          <cell r="AX49">
            <v>0</v>
          </cell>
          <cell r="AY49">
            <v>-6736.9548988312335</v>
          </cell>
          <cell r="AZ49" t="str">
            <v>Not OK</v>
          </cell>
          <cell r="BA49">
            <v>2236.9167839463762</v>
          </cell>
          <cell r="BB49">
            <v>9.1065535573697121E-2</v>
          </cell>
          <cell r="BC49">
            <v>7.8937818581673522E-2</v>
          </cell>
          <cell r="BD49">
            <v>-5069.9989932290064</v>
          </cell>
          <cell r="BE49" t="str">
            <v>Not OK</v>
          </cell>
          <cell r="BF49">
            <v>-44364.027689574024</v>
          </cell>
          <cell r="BG49">
            <v>-2000</v>
          </cell>
          <cell r="BH49"/>
          <cell r="BI49" t="str">
            <v/>
          </cell>
          <cell r="BJ49" t="str">
            <v/>
          </cell>
          <cell r="BK49">
            <v>66727.909580364387</v>
          </cell>
        </row>
        <row r="50">
          <cell r="A50">
            <v>54</v>
          </cell>
          <cell r="B50" t="str">
            <v>DE-Services-Schindler, Otis-Elevator Maintenance (several)</v>
          </cell>
          <cell r="C50" t="str">
            <v>Europe</v>
          </cell>
          <cell r="D50" t="str">
            <v>Germany</v>
          </cell>
          <cell r="E50" t="str">
            <v>DE</v>
          </cell>
          <cell r="F50" t="str">
            <v>Services</v>
          </cell>
          <cell r="G50" t="str">
            <v>Schindler, Otis</v>
          </cell>
          <cell r="H50" t="str">
            <v>Elevator Maintenance (several)</v>
          </cell>
          <cell r="I50" t="str">
            <v>E00045</v>
          </cell>
          <cell r="J50" t="str">
            <v>Lifts, escalators, automatic doors</v>
          </cell>
          <cell r="K50" t="str">
            <v/>
          </cell>
          <cell r="L50" t="str">
            <v/>
          </cell>
          <cell r="M50">
            <v>97877</v>
          </cell>
          <cell r="N50">
            <v>97877</v>
          </cell>
          <cell r="O50" t="str">
            <v/>
          </cell>
          <cell r="P50">
            <v>17675.001428571424</v>
          </cell>
          <cell r="Q50" t="str">
            <v/>
          </cell>
          <cell r="R50" t="str">
            <v/>
          </cell>
          <cell r="S50" t="str">
            <v/>
          </cell>
          <cell r="T50">
            <v>0.18058380854104053</v>
          </cell>
          <cell r="U50">
            <v>0</v>
          </cell>
          <cell r="V50" t="str">
            <v/>
          </cell>
          <cell r="W50" t="str">
            <v/>
          </cell>
          <cell r="X50" t="str">
            <v/>
          </cell>
          <cell r="Y50">
            <v>97877</v>
          </cell>
          <cell r="Z50">
            <v>97877</v>
          </cell>
          <cell r="AA50" t="str">
            <v/>
          </cell>
          <cell r="AB50">
            <v>17675.001428571424</v>
          </cell>
          <cell r="AC50" t="str">
            <v/>
          </cell>
          <cell r="AD50" t="str">
            <v/>
          </cell>
          <cell r="AE50" t="str">
            <v/>
          </cell>
          <cell r="AF50">
            <v>0.18058380854104053</v>
          </cell>
          <cell r="AG50">
            <v>0</v>
          </cell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 t="str">
            <v/>
          </cell>
          <cell r="AX50"/>
          <cell r="AY50" t="str">
            <v/>
          </cell>
          <cell r="AZ50" t="str">
            <v/>
          </cell>
          <cell r="BA50">
            <v>0</v>
          </cell>
          <cell r="BB50">
            <v>0.18058380854104053</v>
          </cell>
          <cell r="BC50"/>
          <cell r="BD50" t="str">
            <v/>
          </cell>
          <cell r="BE50" t="str">
            <v/>
          </cell>
          <cell r="BF50">
            <v>0</v>
          </cell>
          <cell r="BG50">
            <v>0</v>
          </cell>
          <cell r="BH50"/>
          <cell r="BI50" t="str">
            <v/>
          </cell>
          <cell r="BJ50" t="str">
            <v/>
          </cell>
          <cell r="BK50">
            <v>124217.79188946275</v>
          </cell>
        </row>
        <row r="51">
          <cell r="A51">
            <v>55</v>
          </cell>
          <cell r="B51" t="str">
            <v>NL-Services-Skylift-KONE</v>
          </cell>
          <cell r="C51" t="str">
            <v>Europe</v>
          </cell>
          <cell r="D51" t="str">
            <v>The Netherlands</v>
          </cell>
          <cell r="E51" t="str">
            <v>NL</v>
          </cell>
          <cell r="F51" t="str">
            <v>Services</v>
          </cell>
          <cell r="G51" t="str">
            <v>Skylift</v>
          </cell>
          <cell r="H51" t="str">
            <v>KONE</v>
          </cell>
          <cell r="I51" t="str">
            <v>E00045</v>
          </cell>
          <cell r="J51" t="str">
            <v>Lifts, escalators, automatic doors</v>
          </cell>
          <cell r="K51" t="str">
            <v/>
          </cell>
          <cell r="L51" t="str">
            <v/>
          </cell>
          <cell r="M51">
            <v>53401.02</v>
          </cell>
          <cell r="N51">
            <v>53401.02</v>
          </cell>
          <cell r="O51" t="str">
            <v/>
          </cell>
          <cell r="P51">
            <v>20608.949999999997</v>
          </cell>
          <cell r="Q51" t="str">
            <v/>
          </cell>
          <cell r="R51" t="str">
            <v/>
          </cell>
          <cell r="S51" t="str">
            <v/>
          </cell>
          <cell r="T51">
            <v>0.38592802159958739</v>
          </cell>
          <cell r="U51">
            <v>0</v>
          </cell>
          <cell r="V51" t="str">
            <v/>
          </cell>
          <cell r="W51" t="str">
            <v/>
          </cell>
          <cell r="X51" t="str">
            <v/>
          </cell>
          <cell r="Y51">
            <v>53401.02</v>
          </cell>
          <cell r="Z51">
            <v>53401.02</v>
          </cell>
          <cell r="AA51" t="str">
            <v/>
          </cell>
          <cell r="AB51">
            <v>20608.949999999997</v>
          </cell>
          <cell r="AC51" t="str">
            <v/>
          </cell>
          <cell r="AD51" t="str">
            <v/>
          </cell>
          <cell r="AE51" t="str">
            <v/>
          </cell>
          <cell r="AF51">
            <v>0.38592802159958739</v>
          </cell>
          <cell r="AG51">
            <v>0</v>
          </cell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 t="str">
            <v/>
          </cell>
          <cell r="AX51"/>
          <cell r="AY51" t="str">
            <v/>
          </cell>
          <cell r="AZ51" t="str">
            <v/>
          </cell>
          <cell r="BA51">
            <v>2236.9167839463762</v>
          </cell>
          <cell r="BB51">
            <v>0.38592802159958739</v>
          </cell>
          <cell r="BC51"/>
          <cell r="BD51" t="str">
            <v/>
          </cell>
          <cell r="BE51" t="str">
            <v/>
          </cell>
          <cell r="BF51">
            <v>-44364.027689574024</v>
          </cell>
          <cell r="BG51">
            <v>0</v>
          </cell>
          <cell r="BH51"/>
          <cell r="BI51" t="str">
            <v/>
          </cell>
          <cell r="BJ51" t="str">
            <v/>
          </cell>
          <cell r="BK51">
            <v>66727.909580364387</v>
          </cell>
        </row>
        <row r="52">
          <cell r="A52">
            <v>56</v>
          </cell>
          <cell r="B52"/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 t="str">
            <v>x</v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 t="str">
            <v/>
          </cell>
          <cell r="AX52"/>
          <cell r="AY52" t="str">
            <v/>
          </cell>
          <cell r="AZ52" t="str">
            <v/>
          </cell>
          <cell r="BA52">
            <v>0</v>
          </cell>
          <cell r="BB52" t="str">
            <v/>
          </cell>
          <cell r="BC52"/>
          <cell r="BD52" t="str">
            <v/>
          </cell>
          <cell r="BE52" t="str">
            <v/>
          </cell>
          <cell r="BF52">
            <v>0</v>
          </cell>
          <cell r="BG52" t="str">
            <v/>
          </cell>
          <cell r="BH52"/>
          <cell r="BI52" t="str">
            <v/>
          </cell>
          <cell r="BJ52" t="str">
            <v/>
          </cell>
          <cell r="BK52">
            <v>0</v>
          </cell>
        </row>
        <row r="53">
          <cell r="A53">
            <v>57</v>
          </cell>
          <cell r="B53"/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>x</v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 t="str">
            <v/>
          </cell>
          <cell r="AX53"/>
          <cell r="AY53" t="str">
            <v/>
          </cell>
          <cell r="AZ53" t="str">
            <v/>
          </cell>
          <cell r="BA53">
            <v>0</v>
          </cell>
          <cell r="BB53" t="str">
            <v/>
          </cell>
          <cell r="BC53"/>
          <cell r="BD53" t="str">
            <v/>
          </cell>
          <cell r="BE53" t="str">
            <v/>
          </cell>
          <cell r="BF53">
            <v>0</v>
          </cell>
          <cell r="BG53" t="str">
            <v/>
          </cell>
          <cell r="BH53"/>
          <cell r="BI53" t="str">
            <v/>
          </cell>
          <cell r="BJ53" t="str">
            <v/>
          </cell>
          <cell r="BK53">
            <v>0</v>
          </cell>
        </row>
        <row r="54">
          <cell r="A54">
            <v>58</v>
          </cell>
          <cell r="B54"/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>x</v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 t="str">
            <v/>
          </cell>
          <cell r="AX54"/>
          <cell r="AY54" t="str">
            <v/>
          </cell>
          <cell r="AZ54" t="str">
            <v/>
          </cell>
          <cell r="BA54">
            <v>0</v>
          </cell>
          <cell r="BB54" t="str">
            <v/>
          </cell>
          <cell r="BC54"/>
          <cell r="BD54" t="str">
            <v/>
          </cell>
          <cell r="BE54" t="str">
            <v/>
          </cell>
          <cell r="BF54">
            <v>0</v>
          </cell>
          <cell r="BG54" t="str">
            <v/>
          </cell>
          <cell r="BH54"/>
          <cell r="BI54" t="str">
            <v/>
          </cell>
          <cell r="BJ54" t="str">
            <v/>
          </cell>
          <cell r="BK54">
            <v>0</v>
          </cell>
        </row>
        <row r="55">
          <cell r="A55">
            <v>59</v>
          </cell>
          <cell r="B55"/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>x</v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 t="str">
            <v/>
          </cell>
          <cell r="AX55"/>
          <cell r="AY55" t="str">
            <v/>
          </cell>
          <cell r="AZ55" t="str">
            <v/>
          </cell>
          <cell r="BA55">
            <v>0</v>
          </cell>
          <cell r="BB55" t="str">
            <v/>
          </cell>
          <cell r="BC55"/>
          <cell r="BD55" t="str">
            <v/>
          </cell>
          <cell r="BE55" t="str">
            <v/>
          </cell>
          <cell r="BF55">
            <v>0</v>
          </cell>
          <cell r="BG55" t="str">
            <v/>
          </cell>
          <cell r="BH55"/>
          <cell r="BI55" t="str">
            <v/>
          </cell>
          <cell r="BJ55" t="str">
            <v/>
          </cell>
          <cell r="BK55">
            <v>0</v>
          </cell>
        </row>
        <row r="56">
          <cell r="A56">
            <v>60</v>
          </cell>
          <cell r="B56"/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  <cell r="V56" t="str">
            <v>x</v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 t="str">
            <v/>
          </cell>
          <cell r="AX56"/>
          <cell r="AY56" t="str">
            <v/>
          </cell>
          <cell r="AZ56" t="str">
            <v/>
          </cell>
          <cell r="BA56">
            <v>0</v>
          </cell>
          <cell r="BB56" t="str">
            <v/>
          </cell>
          <cell r="BC56"/>
          <cell r="BD56" t="str">
            <v/>
          </cell>
          <cell r="BE56" t="str">
            <v/>
          </cell>
          <cell r="BF56">
            <v>0</v>
          </cell>
          <cell r="BG56" t="str">
            <v/>
          </cell>
          <cell r="BH56"/>
          <cell r="BI56" t="str">
            <v/>
          </cell>
          <cell r="BJ56" t="str">
            <v/>
          </cell>
          <cell r="BK56">
            <v>0</v>
          </cell>
        </row>
        <row r="57">
          <cell r="A57">
            <v>61</v>
          </cell>
          <cell r="B57"/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  <cell r="V57" t="str">
            <v>x</v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 t="str">
            <v/>
          </cell>
          <cell r="AX57"/>
          <cell r="AY57" t="str">
            <v/>
          </cell>
          <cell r="AZ57" t="str">
            <v/>
          </cell>
          <cell r="BA57">
            <v>0</v>
          </cell>
          <cell r="BB57" t="str">
            <v/>
          </cell>
          <cell r="BC57"/>
          <cell r="BD57" t="str">
            <v/>
          </cell>
          <cell r="BE57" t="str">
            <v/>
          </cell>
          <cell r="BF57">
            <v>0</v>
          </cell>
          <cell r="BG57" t="str">
            <v/>
          </cell>
          <cell r="BH57"/>
          <cell r="BI57" t="str">
            <v/>
          </cell>
          <cell r="BJ57" t="str">
            <v/>
          </cell>
          <cell r="BK57">
            <v>0</v>
          </cell>
        </row>
        <row r="58">
          <cell r="A58">
            <v>62</v>
          </cell>
          <cell r="B58"/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>x</v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/>
          <cell r="AI58"/>
          <cell r="AJ58"/>
          <cell r="AK58"/>
          <cell r="AL58"/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 t="str">
            <v/>
          </cell>
          <cell r="AX58"/>
          <cell r="AY58" t="str">
            <v/>
          </cell>
          <cell r="AZ58" t="str">
            <v/>
          </cell>
          <cell r="BA58">
            <v>0</v>
          </cell>
          <cell r="BB58" t="str">
            <v/>
          </cell>
          <cell r="BC58"/>
          <cell r="BD58" t="str">
            <v/>
          </cell>
          <cell r="BE58" t="str">
            <v/>
          </cell>
          <cell r="BF58">
            <v>0</v>
          </cell>
          <cell r="BG58" t="str">
            <v/>
          </cell>
          <cell r="BH58"/>
          <cell r="BI58" t="str">
            <v/>
          </cell>
          <cell r="BJ58" t="str">
            <v/>
          </cell>
          <cell r="BK58">
            <v>0</v>
          </cell>
        </row>
        <row r="59">
          <cell r="A59">
            <v>63</v>
          </cell>
          <cell r="B59"/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  <cell r="V59" t="str">
            <v>x</v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/>
          <cell r="AI59"/>
          <cell r="AJ59"/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 t="str">
            <v/>
          </cell>
          <cell r="AX59"/>
          <cell r="AY59" t="str">
            <v/>
          </cell>
          <cell r="AZ59" t="str">
            <v/>
          </cell>
          <cell r="BA59">
            <v>0</v>
          </cell>
          <cell r="BB59" t="str">
            <v/>
          </cell>
          <cell r="BC59"/>
          <cell r="BD59" t="str">
            <v/>
          </cell>
          <cell r="BE59" t="str">
            <v/>
          </cell>
          <cell r="BF59">
            <v>0</v>
          </cell>
          <cell r="BG59" t="str">
            <v/>
          </cell>
          <cell r="BH59"/>
          <cell r="BI59" t="str">
            <v/>
          </cell>
          <cell r="BJ59" t="str">
            <v/>
          </cell>
          <cell r="BK59">
            <v>0</v>
          </cell>
        </row>
        <row r="60">
          <cell r="A60">
            <v>64</v>
          </cell>
          <cell r="B60"/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>x</v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/>
          <cell r="AI60"/>
          <cell r="AJ60"/>
          <cell r="AK60"/>
          <cell r="AL60"/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 t="str">
            <v/>
          </cell>
          <cell r="AX60"/>
          <cell r="AY60" t="str">
            <v/>
          </cell>
          <cell r="AZ60" t="str">
            <v/>
          </cell>
          <cell r="BA60">
            <v>0</v>
          </cell>
          <cell r="BB60" t="str">
            <v/>
          </cell>
          <cell r="BC60"/>
          <cell r="BD60" t="str">
            <v/>
          </cell>
          <cell r="BE60" t="str">
            <v/>
          </cell>
          <cell r="BF60">
            <v>0</v>
          </cell>
          <cell r="BG60" t="str">
            <v/>
          </cell>
          <cell r="BH60"/>
          <cell r="BI60" t="str">
            <v/>
          </cell>
          <cell r="BJ60" t="str">
            <v/>
          </cell>
          <cell r="BK60">
            <v>0</v>
          </cell>
        </row>
        <row r="61">
          <cell r="A61">
            <v>65</v>
          </cell>
          <cell r="B61"/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>x</v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 t="str">
            <v/>
          </cell>
          <cell r="AX61"/>
          <cell r="AY61" t="str">
            <v/>
          </cell>
          <cell r="AZ61" t="str">
            <v/>
          </cell>
          <cell r="BA61">
            <v>0</v>
          </cell>
          <cell r="BB61" t="str">
            <v/>
          </cell>
          <cell r="BC61"/>
          <cell r="BD61" t="str">
            <v/>
          </cell>
          <cell r="BE61" t="str">
            <v/>
          </cell>
          <cell r="BF61">
            <v>0</v>
          </cell>
          <cell r="BG61" t="str">
            <v/>
          </cell>
          <cell r="BH61"/>
          <cell r="BI61" t="str">
            <v/>
          </cell>
          <cell r="BJ61" t="str">
            <v/>
          </cell>
          <cell r="BK61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Country</v>
          </cell>
          <cell r="B1" t="str">
            <v>Country code</v>
          </cell>
          <cell r="C1" t="str">
            <v>Count of Operator</v>
          </cell>
          <cell r="D1" t="str">
            <v>Sum of Rooms</v>
          </cell>
        </row>
        <row r="2">
          <cell r="A2" t="str">
            <v>Saudi Arabia</v>
          </cell>
          <cell r="B2" t="str">
            <v>SA</v>
          </cell>
          <cell r="C2">
            <v>11</v>
          </cell>
          <cell r="D2">
            <v>3950</v>
          </cell>
        </row>
        <row r="3">
          <cell r="A3" t="str">
            <v>Egypt</v>
          </cell>
          <cell r="B3" t="str">
            <v>EG</v>
          </cell>
          <cell r="C3">
            <v>9</v>
          </cell>
          <cell r="D3">
            <v>3074</v>
          </cell>
        </row>
        <row r="4">
          <cell r="A4" t="str">
            <v>Germany</v>
          </cell>
          <cell r="B4" t="str">
            <v>DE</v>
          </cell>
          <cell r="C4">
            <v>7</v>
          </cell>
          <cell r="D4">
            <v>1622</v>
          </cell>
        </row>
        <row r="5">
          <cell r="A5" t="str">
            <v>UAE</v>
          </cell>
          <cell r="B5" t="str">
            <v>AE</v>
          </cell>
          <cell r="C5">
            <v>7</v>
          </cell>
          <cell r="D5">
            <v>1594</v>
          </cell>
        </row>
        <row r="6">
          <cell r="A6" t="str">
            <v>Switzerland</v>
          </cell>
          <cell r="B6" t="str">
            <v>CH</v>
          </cell>
          <cell r="C6">
            <v>5</v>
          </cell>
          <cell r="D6">
            <v>1306</v>
          </cell>
        </row>
        <row r="7">
          <cell r="A7" t="str">
            <v>Morocco</v>
          </cell>
          <cell r="B7" t="str">
            <v>MA</v>
          </cell>
          <cell r="C7">
            <v>3</v>
          </cell>
          <cell r="D7">
            <v>927</v>
          </cell>
        </row>
        <row r="8">
          <cell r="A8" t="str">
            <v>Jordan</v>
          </cell>
          <cell r="B8" t="str">
            <v>JO</v>
          </cell>
          <cell r="C8">
            <v>4</v>
          </cell>
          <cell r="D8">
            <v>872</v>
          </cell>
        </row>
        <row r="9">
          <cell r="A9" t="str">
            <v>Qatar</v>
          </cell>
          <cell r="B9" t="str">
            <v>QA</v>
          </cell>
          <cell r="C9">
            <v>3</v>
          </cell>
          <cell r="D9">
            <v>640</v>
          </cell>
        </row>
        <row r="10">
          <cell r="A10" t="str">
            <v>The Netherlands</v>
          </cell>
          <cell r="B10" t="str">
            <v>NL</v>
          </cell>
          <cell r="C10">
            <v>2</v>
          </cell>
          <cell r="D10">
            <v>500</v>
          </cell>
        </row>
        <row r="11">
          <cell r="A11" t="str">
            <v>Kuwait</v>
          </cell>
          <cell r="B11" t="str">
            <v>KW</v>
          </cell>
          <cell r="C11">
            <v>2</v>
          </cell>
          <cell r="D11">
            <v>380</v>
          </cell>
        </row>
        <row r="12">
          <cell r="A12" t="str">
            <v>Lebanon</v>
          </cell>
          <cell r="B12" t="str">
            <v>LB</v>
          </cell>
          <cell r="C12">
            <v>1</v>
          </cell>
          <cell r="D12">
            <v>292</v>
          </cell>
        </row>
        <row r="13">
          <cell r="A13" t="str">
            <v>Bahrain</v>
          </cell>
          <cell r="B13" t="str">
            <v>BH</v>
          </cell>
          <cell r="C13">
            <v>1</v>
          </cell>
          <cell r="D13">
            <v>106</v>
          </cell>
        </row>
      </sheetData>
      <sheetData sheetId="14"/>
      <sheetData sheetId="15"/>
      <sheetData sheetId="16"/>
      <sheetData sheetId="17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For slides --&gt;"/>
      <sheetName val="1. Savings overview per Country"/>
      <sheetName val="2. Summary of Initiatives"/>
      <sheetName val="3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D5:T6" insertRow="1" totalsRowShown="0" headerRowDxfId="21" dataDxfId="19" headerRowBorderDxfId="20" tableBorderDxfId="18" totalsRowBorderDxfId="17">
  <autoFilter ref="D5:T6"/>
  <tableColumns count="17">
    <tableColumn id="1" name="Initiative" dataDxfId="16"/>
    <tableColumn id="2" name="Country" dataDxfId="15">
      <calculatedColumnFormula>IFERROR(VLOOKUP(Tableau2[[#This Row],[Initiative]],#REF!,3,0),"")</calculatedColumnFormula>
    </tableColumn>
    <tableColumn id="3" name="Bundle" dataDxfId="14">
      <calculatedColumnFormula>IFERROR(VLOOKUP(Tableau2[[#This Row],[Initiative]],#REF!,5,0),"")</calculatedColumnFormula>
    </tableColumn>
    <tableColumn id="4" name="Supplier A" dataDxfId="13">
      <calculatedColumnFormula>IFERROR(VLOOKUP(Tableau2[[#This Row],[Initiative]],#REF!,6,0),"")</calculatedColumnFormula>
    </tableColumn>
    <tableColumn id="5" name="Supplier M" dataDxfId="12">
      <calculatedColumnFormula>IFERROR(VLOOKUP(Tableau2[[#This Row],[Initiative]],#REF!,7,0),"")</calculatedColumnFormula>
    </tableColumn>
    <tableColumn id="6" name="M hotel savings" dataDxfId="11"/>
    <tableColumn id="14" name="Currency" dataDxfId="10"/>
    <tableColumn id="7" name="A hotel savings" dataDxfId="9"/>
    <tableColumn id="16" name="Currency " dataDxfId="8"/>
    <tableColumn id="8" name="GPO rem. increase" dataDxfId="7"/>
    <tableColumn id="9" name="Implementation date" dataDxfId="6"/>
    <tableColumn id="10" name="M hotel savings " dataDxfId="5"/>
    <tableColumn id="17" name="Currency  " dataDxfId="4">
      <calculatedColumnFormula>IFERROR(V6/Tableau2[[#This Row],[M hotel savings ]],0)</calculatedColumnFormula>
    </tableColumn>
    <tableColumn id="11" name="A hotel savings " dataDxfId="3"/>
    <tableColumn id="18" name="Currency    " dataDxfId="2">
      <calculatedColumnFormula>IFERROR(W6/Tableau2[[#This Row],[A hotel savings ]],0)</calculatedColumnFormula>
    </tableColumn>
    <tableColumn id="12" name="GPO rem. increase " dataDxfId="1"/>
    <tableColumn id="13" name="Implementation date " dataDxfId="0">
      <calculatedColumnFormula>IFERROR(Tableau2[[#This Row],[GPO rem. increase]]/Tableau2[[#This Row],[GPO rem. increase ]],0)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W7"/>
  <sheetViews>
    <sheetView showGridLines="0" tabSelected="1" zoomScale="53" zoomScaleNormal="53" workbookViewId="0">
      <selection activeCell="P6" sqref="P6"/>
    </sheetView>
  </sheetViews>
  <sheetFormatPr baseColWidth="10" defaultRowHeight="15" x14ac:dyDescent="0.25"/>
  <cols>
    <col min="4" max="4" width="15.7109375" bestFit="1" customWidth="1"/>
    <col min="5" max="5" width="14.7109375" bestFit="1" customWidth="1"/>
    <col min="6" max="6" width="13.5703125" bestFit="1" customWidth="1"/>
    <col min="7" max="7" width="18.5703125" bestFit="1" customWidth="1"/>
    <col min="8" max="8" width="20.5703125" bestFit="1" customWidth="1"/>
    <col min="9" max="9" width="24.42578125" bestFit="1" customWidth="1"/>
    <col min="10" max="10" width="15.85546875" bestFit="1" customWidth="1"/>
    <col min="11" max="11" width="22.42578125" bestFit="1" customWidth="1"/>
    <col min="12" max="12" width="15.85546875" bestFit="1" customWidth="1"/>
    <col min="13" max="13" width="24.85546875" bestFit="1" customWidth="1"/>
    <col min="14" max="14" width="26.7109375" bestFit="1" customWidth="1"/>
    <col min="15" max="15" width="25.5703125" bestFit="1" customWidth="1"/>
    <col min="16" max="16" width="15.85546875" bestFit="1" customWidth="1"/>
    <col min="17" max="17" width="23.5703125" bestFit="1" customWidth="1"/>
    <col min="18" max="18" width="15.85546875" bestFit="1" customWidth="1"/>
    <col min="19" max="19" width="25.85546875" bestFit="1" customWidth="1"/>
    <col min="20" max="20" width="27.85546875" bestFit="1" customWidth="1"/>
  </cols>
  <sheetData>
    <row r="4" spans="3:23" ht="18" x14ac:dyDescent="0.25">
      <c r="I4" s="65" t="s">
        <v>374</v>
      </c>
      <c r="J4" s="65"/>
      <c r="K4" s="65"/>
      <c r="L4" s="65"/>
      <c r="M4" s="65"/>
      <c r="N4" s="65"/>
      <c r="O4" s="66" t="s">
        <v>373</v>
      </c>
      <c r="P4" s="66"/>
      <c r="Q4" s="66"/>
      <c r="R4" s="66"/>
      <c r="S4" s="66"/>
      <c r="T4" s="66"/>
    </row>
    <row r="5" spans="3:23" x14ac:dyDescent="0.25">
      <c r="C5" s="51"/>
      <c r="D5" s="52" t="s">
        <v>8</v>
      </c>
      <c r="E5" s="53" t="s">
        <v>371</v>
      </c>
      <c r="F5" s="53" t="s">
        <v>18</v>
      </c>
      <c r="G5" s="53" t="s">
        <v>410</v>
      </c>
      <c r="H5" s="53" t="s">
        <v>411</v>
      </c>
      <c r="I5" s="54" t="s">
        <v>406</v>
      </c>
      <c r="J5" s="54" t="s">
        <v>9</v>
      </c>
      <c r="K5" s="54" t="s">
        <v>407</v>
      </c>
      <c r="L5" s="54" t="s">
        <v>10</v>
      </c>
      <c r="M5" s="54" t="s">
        <v>376</v>
      </c>
      <c r="N5" s="54" t="s">
        <v>372</v>
      </c>
      <c r="O5" s="55" t="s">
        <v>408</v>
      </c>
      <c r="P5" s="55" t="s">
        <v>378</v>
      </c>
      <c r="Q5" s="55" t="s">
        <v>409</v>
      </c>
      <c r="R5" s="55" t="s">
        <v>379</v>
      </c>
      <c r="S5" s="55" t="s">
        <v>375</v>
      </c>
      <c r="T5" s="56" t="s">
        <v>377</v>
      </c>
      <c r="U5" s="51"/>
    </row>
    <row r="6" spans="3:23" x14ac:dyDescent="0.25">
      <c r="C6" s="51"/>
      <c r="D6" s="57"/>
      <c r="E6" s="58"/>
      <c r="F6" s="58"/>
      <c r="G6" s="58"/>
      <c r="H6" s="58"/>
      <c r="I6" s="58"/>
      <c r="J6" s="58"/>
      <c r="K6" s="58"/>
      <c r="L6" s="58"/>
      <c r="M6" s="58"/>
      <c r="N6" s="61"/>
      <c r="O6" s="58"/>
      <c r="P6" s="63"/>
      <c r="Q6" s="58"/>
      <c r="R6" s="63"/>
      <c r="S6" s="58"/>
      <c r="T6" s="64"/>
      <c r="U6" s="51"/>
      <c r="V6" s="62"/>
      <c r="W6" s="62"/>
    </row>
    <row r="7" spans="3:23" x14ac:dyDescent="0.25">
      <c r="V7" s="62"/>
      <c r="W7" s="62"/>
    </row>
  </sheetData>
  <mergeCells count="2">
    <mergeCell ref="I4:N4"/>
    <mergeCell ref="O4:T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4"/>
  <sheetViews>
    <sheetView workbookViewId="0">
      <selection sqref="A1:I24"/>
    </sheetView>
  </sheetViews>
  <sheetFormatPr baseColWidth="10" defaultRowHeight="15" x14ac:dyDescent="0.25"/>
  <sheetData>
    <row r="1" spans="1:1" x14ac:dyDescent="0.25">
      <c r="A1" t="s">
        <v>382</v>
      </c>
    </row>
    <row r="2" spans="1:1" x14ac:dyDescent="0.25">
      <c r="A2" t="s">
        <v>383</v>
      </c>
    </row>
    <row r="3" spans="1:1" x14ac:dyDescent="0.25">
      <c r="A3" t="s">
        <v>384</v>
      </c>
    </row>
    <row r="4" spans="1:1" x14ac:dyDescent="0.25">
      <c r="A4" t="s">
        <v>385</v>
      </c>
    </row>
    <row r="5" spans="1:1" x14ac:dyDescent="0.25">
      <c r="A5" t="s">
        <v>386</v>
      </c>
    </row>
    <row r="6" spans="1:1" x14ac:dyDescent="0.25">
      <c r="A6" t="s">
        <v>387</v>
      </c>
    </row>
    <row r="7" spans="1:1" x14ac:dyDescent="0.25">
      <c r="A7" t="s">
        <v>388</v>
      </c>
    </row>
    <row r="8" spans="1:1" x14ac:dyDescent="0.25">
      <c r="A8" t="s">
        <v>389</v>
      </c>
    </row>
    <row r="9" spans="1:1" x14ac:dyDescent="0.25">
      <c r="A9" t="s">
        <v>390</v>
      </c>
    </row>
    <row r="10" spans="1:1" x14ac:dyDescent="0.25">
      <c r="A10" t="s">
        <v>391</v>
      </c>
    </row>
    <row r="11" spans="1:1" x14ac:dyDescent="0.25">
      <c r="A11" t="s">
        <v>392</v>
      </c>
    </row>
    <row r="12" spans="1:1" x14ac:dyDescent="0.25">
      <c r="A12" t="s">
        <v>393</v>
      </c>
    </row>
    <row r="13" spans="1:1" x14ac:dyDescent="0.25">
      <c r="A13" t="s">
        <v>394</v>
      </c>
    </row>
    <row r="14" spans="1:1" x14ac:dyDescent="0.25">
      <c r="A14" t="s">
        <v>395</v>
      </c>
    </row>
    <row r="15" spans="1:1" x14ac:dyDescent="0.25">
      <c r="A15" t="s">
        <v>396</v>
      </c>
    </row>
    <row r="16" spans="1:1" x14ac:dyDescent="0.25">
      <c r="A16" t="s">
        <v>397</v>
      </c>
    </row>
    <row r="17" spans="1:1" x14ac:dyDescent="0.25">
      <c r="A17" t="s">
        <v>398</v>
      </c>
    </row>
    <row r="18" spans="1:1" x14ac:dyDescent="0.25">
      <c r="A18" t="s">
        <v>399</v>
      </c>
    </row>
    <row r="19" spans="1:1" x14ac:dyDescent="0.25">
      <c r="A19" t="s">
        <v>400</v>
      </c>
    </row>
    <row r="20" spans="1:1" x14ac:dyDescent="0.25">
      <c r="A20" t="s">
        <v>401</v>
      </c>
    </row>
    <row r="21" spans="1:1" x14ac:dyDescent="0.25">
      <c r="A21" t="s">
        <v>402</v>
      </c>
    </row>
    <row r="22" spans="1:1" x14ac:dyDescent="0.25">
      <c r="A22" t="s">
        <v>403</v>
      </c>
    </row>
    <row r="23" spans="1:1" x14ac:dyDescent="0.25">
      <c r="A23" t="s">
        <v>404</v>
      </c>
    </row>
    <row r="24" spans="1:1" x14ac:dyDescent="0.25">
      <c r="A24" t="s">
        <v>405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9"/>
  <sheetViews>
    <sheetView showGridLines="0" topLeftCell="A7" workbookViewId="0">
      <selection sqref="A1:I24"/>
    </sheetView>
  </sheetViews>
  <sheetFormatPr baseColWidth="10" defaultRowHeight="15" x14ac:dyDescent="0.25"/>
  <cols>
    <col min="1" max="1" width="49.85546875" style="50" bestFit="1" customWidth="1"/>
  </cols>
  <sheetData>
    <row r="1" spans="1:2" x14ac:dyDescent="0.25">
      <c r="A1" s="59" t="s">
        <v>156</v>
      </c>
      <c r="B1" t="s">
        <v>7</v>
      </c>
    </row>
    <row r="2" spans="1:2" x14ac:dyDescent="0.25">
      <c r="A2" s="59" t="s">
        <v>157</v>
      </c>
      <c r="B2" t="s">
        <v>2</v>
      </c>
    </row>
    <row r="3" spans="1:2" x14ac:dyDescent="0.25">
      <c r="A3" s="59" t="s">
        <v>158</v>
      </c>
      <c r="B3" t="s">
        <v>6</v>
      </c>
    </row>
    <row r="4" spans="1:2" x14ac:dyDescent="0.25">
      <c r="A4" s="59" t="s">
        <v>159</v>
      </c>
      <c r="B4" t="s">
        <v>1</v>
      </c>
    </row>
    <row r="5" spans="1:2" x14ac:dyDescent="0.25">
      <c r="A5" s="59" t="s">
        <v>160</v>
      </c>
      <c r="B5" t="s">
        <v>4</v>
      </c>
    </row>
    <row r="6" spans="1:2" x14ac:dyDescent="0.25">
      <c r="A6" s="59" t="s">
        <v>161</v>
      </c>
      <c r="B6" t="s">
        <v>5</v>
      </c>
    </row>
    <row r="7" spans="1:2" x14ac:dyDescent="0.25">
      <c r="A7" s="59" t="s">
        <v>162</v>
      </c>
      <c r="B7" t="s">
        <v>3</v>
      </c>
    </row>
    <row r="8" spans="1:2" x14ac:dyDescent="0.25">
      <c r="A8" s="59" t="s">
        <v>163</v>
      </c>
    </row>
    <row r="9" spans="1:2" x14ac:dyDescent="0.25">
      <c r="A9" s="59" t="s">
        <v>164</v>
      </c>
    </row>
    <row r="10" spans="1:2" x14ac:dyDescent="0.25">
      <c r="A10" s="59" t="s">
        <v>165</v>
      </c>
    </row>
    <row r="11" spans="1:2" x14ac:dyDescent="0.25">
      <c r="A11" s="59" t="s">
        <v>166</v>
      </c>
    </row>
    <row r="12" spans="1:2" x14ac:dyDescent="0.25">
      <c r="A12" s="59" t="s">
        <v>167</v>
      </c>
    </row>
    <row r="13" spans="1:2" x14ac:dyDescent="0.25">
      <c r="A13" s="59" t="s">
        <v>168</v>
      </c>
    </row>
    <row r="14" spans="1:2" x14ac:dyDescent="0.25">
      <c r="A14" s="59" t="s">
        <v>169</v>
      </c>
    </row>
    <row r="15" spans="1:2" x14ac:dyDescent="0.25">
      <c r="A15" s="59" t="s">
        <v>170</v>
      </c>
    </row>
    <row r="16" spans="1:2" x14ac:dyDescent="0.25">
      <c r="A16" s="59" t="s">
        <v>171</v>
      </c>
    </row>
    <row r="17" spans="1:1" x14ac:dyDescent="0.25">
      <c r="A17" s="59" t="s">
        <v>172</v>
      </c>
    </row>
    <row r="18" spans="1:1" x14ac:dyDescent="0.25">
      <c r="A18" s="59" t="s">
        <v>173</v>
      </c>
    </row>
    <row r="19" spans="1:1" x14ac:dyDescent="0.25">
      <c r="A19" s="59" t="s">
        <v>174</v>
      </c>
    </row>
    <row r="20" spans="1:1" x14ac:dyDescent="0.25">
      <c r="A20" s="59" t="s">
        <v>175</v>
      </c>
    </row>
    <row r="21" spans="1:1" x14ac:dyDescent="0.25">
      <c r="A21" s="59" t="s">
        <v>176</v>
      </c>
    </row>
    <row r="22" spans="1:1" x14ac:dyDescent="0.25">
      <c r="A22" s="59" t="s">
        <v>177</v>
      </c>
    </row>
    <row r="23" spans="1:1" x14ac:dyDescent="0.25">
      <c r="A23" s="59" t="s">
        <v>178</v>
      </c>
    </row>
    <row r="24" spans="1:1" x14ac:dyDescent="0.25">
      <c r="A24" s="59" t="s">
        <v>179</v>
      </c>
    </row>
    <row r="25" spans="1:1" x14ac:dyDescent="0.25">
      <c r="A25" s="59" t="s">
        <v>180</v>
      </c>
    </row>
    <row r="26" spans="1:1" x14ac:dyDescent="0.25">
      <c r="A26" s="59" t="s">
        <v>181</v>
      </c>
    </row>
    <row r="27" spans="1:1" x14ac:dyDescent="0.25">
      <c r="A27" s="59" t="s">
        <v>182</v>
      </c>
    </row>
    <row r="28" spans="1:1" x14ac:dyDescent="0.25">
      <c r="A28" s="59" t="s">
        <v>183</v>
      </c>
    </row>
    <row r="29" spans="1:1" x14ac:dyDescent="0.25">
      <c r="A29" s="59" t="s">
        <v>184</v>
      </c>
    </row>
    <row r="30" spans="1:1" x14ac:dyDescent="0.25">
      <c r="A30" s="59" t="s">
        <v>185</v>
      </c>
    </row>
    <row r="31" spans="1:1" x14ac:dyDescent="0.25">
      <c r="A31" s="59" t="s">
        <v>186</v>
      </c>
    </row>
    <row r="32" spans="1:1" x14ac:dyDescent="0.25">
      <c r="A32" s="59" t="s">
        <v>187</v>
      </c>
    </row>
    <row r="33" spans="1:1" x14ac:dyDescent="0.25">
      <c r="A33" s="59" t="s">
        <v>188</v>
      </c>
    </row>
    <row r="34" spans="1:1" x14ac:dyDescent="0.25">
      <c r="A34" s="59" t="s">
        <v>380</v>
      </c>
    </row>
    <row r="35" spans="1:1" x14ac:dyDescent="0.25">
      <c r="A35" s="59" t="s">
        <v>189</v>
      </c>
    </row>
    <row r="36" spans="1:1" x14ac:dyDescent="0.25">
      <c r="A36" s="59" t="s">
        <v>190</v>
      </c>
    </row>
    <row r="37" spans="1:1" x14ac:dyDescent="0.25">
      <c r="A37" s="59" t="s">
        <v>191</v>
      </c>
    </row>
    <row r="38" spans="1:1" x14ac:dyDescent="0.25">
      <c r="A38" s="59" t="s">
        <v>192</v>
      </c>
    </row>
    <row r="39" spans="1:1" x14ac:dyDescent="0.25">
      <c r="A39" s="59" t="s">
        <v>193</v>
      </c>
    </row>
    <row r="40" spans="1:1" ht="30" x14ac:dyDescent="0.25">
      <c r="A40" s="59" t="s">
        <v>194</v>
      </c>
    </row>
    <row r="41" spans="1:1" x14ac:dyDescent="0.25">
      <c r="A41" s="59" t="s">
        <v>195</v>
      </c>
    </row>
    <row r="42" spans="1:1" x14ac:dyDescent="0.25">
      <c r="A42" s="59" t="s">
        <v>196</v>
      </c>
    </row>
    <row r="43" spans="1:1" x14ac:dyDescent="0.25">
      <c r="A43" s="59" t="s">
        <v>197</v>
      </c>
    </row>
    <row r="44" spans="1:1" x14ac:dyDescent="0.25">
      <c r="A44" s="59" t="s">
        <v>381</v>
      </c>
    </row>
    <row r="45" spans="1:1" x14ac:dyDescent="0.25">
      <c r="A45" s="59" t="s">
        <v>198</v>
      </c>
    </row>
    <row r="46" spans="1:1" x14ac:dyDescent="0.25">
      <c r="A46" s="59" t="s">
        <v>199</v>
      </c>
    </row>
    <row r="47" spans="1:1" x14ac:dyDescent="0.25">
      <c r="A47" s="59" t="s">
        <v>200</v>
      </c>
    </row>
    <row r="48" spans="1:1" x14ac:dyDescent="0.25">
      <c r="A48" s="59" t="s">
        <v>201</v>
      </c>
    </row>
    <row r="49" spans="1:1" x14ac:dyDescent="0.25">
      <c r="A49" s="59" t="s">
        <v>202</v>
      </c>
    </row>
    <row r="50" spans="1:1" x14ac:dyDescent="0.25">
      <c r="A50" s="60" t="s">
        <v>203</v>
      </c>
    </row>
    <row r="51" spans="1:1" x14ac:dyDescent="0.25">
      <c r="A51" s="59" t="s">
        <v>204</v>
      </c>
    </row>
    <row r="52" spans="1:1" x14ac:dyDescent="0.25">
      <c r="A52" s="59" t="s">
        <v>205</v>
      </c>
    </row>
    <row r="53" spans="1:1" ht="30" x14ac:dyDescent="0.25">
      <c r="A53" s="59" t="s">
        <v>206</v>
      </c>
    </row>
    <row r="54" spans="1:1" x14ac:dyDescent="0.25">
      <c r="A54" s="59" t="s">
        <v>207</v>
      </c>
    </row>
    <row r="55" spans="1:1" x14ac:dyDescent="0.25">
      <c r="A55" s="59" t="s">
        <v>208</v>
      </c>
    </row>
    <row r="56" spans="1:1" x14ac:dyDescent="0.25">
      <c r="A56" s="59" t="s">
        <v>209</v>
      </c>
    </row>
    <row r="57" spans="1:1" x14ac:dyDescent="0.25">
      <c r="A57" s="59" t="s">
        <v>210</v>
      </c>
    </row>
    <row r="58" spans="1:1" x14ac:dyDescent="0.25">
      <c r="A58" s="59" t="s">
        <v>211</v>
      </c>
    </row>
    <row r="59" spans="1:1" x14ac:dyDescent="0.25">
      <c r="A59" s="59" t="s">
        <v>212</v>
      </c>
    </row>
  </sheetData>
  <sortState ref="A1:A61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1" tint="0.34998626667073579"/>
  </sheetPr>
  <dimension ref="A1:EZ71"/>
  <sheetViews>
    <sheetView zoomScale="70" zoomScaleNormal="70" workbookViewId="0">
      <selection sqref="A1:I24"/>
    </sheetView>
  </sheetViews>
  <sheetFormatPr baseColWidth="10" defaultColWidth="9.140625" defaultRowHeight="15" outlineLevelCol="1" x14ac:dyDescent="0.25"/>
  <cols>
    <col min="1" max="1" width="5.42578125" style="18" bestFit="1" customWidth="1"/>
    <col min="2" max="2" width="50.42578125" style="19" customWidth="1"/>
    <col min="3" max="3" width="8.42578125" style="18" customWidth="1"/>
    <col min="4" max="4" width="9.140625" style="19" customWidth="1"/>
    <col min="5" max="5" width="14.140625" style="19" customWidth="1"/>
    <col min="6" max="6" width="8.5703125" style="19" customWidth="1"/>
    <col min="7" max="7" width="8.42578125" style="18" customWidth="1"/>
    <col min="8" max="11" width="19.5703125" style="19" customWidth="1"/>
    <col min="12" max="12" width="16.5703125" style="2" customWidth="1"/>
    <col min="13" max="13" width="10.5703125" style="19" customWidth="1"/>
    <col min="14" max="14" width="13.5703125" style="19" bestFit="1" customWidth="1"/>
    <col min="15" max="15" width="12.42578125" style="19" customWidth="1"/>
    <col min="16" max="16" width="11.5703125" style="19" customWidth="1"/>
    <col min="17" max="17" width="11.42578125" style="19" customWidth="1"/>
    <col min="18" max="20" width="10.5703125" style="19" customWidth="1"/>
    <col min="21" max="21" width="12.140625" style="19" customWidth="1"/>
    <col min="22" max="22" width="14.140625" style="19" customWidth="1"/>
    <col min="23" max="23" width="14" style="19" customWidth="1"/>
    <col min="24" max="25" width="9.140625" style="2" customWidth="1" outlineLevel="1"/>
    <col min="26" max="27" width="11.140625" style="19" customWidth="1" outlineLevel="1"/>
    <col min="28" max="29" width="10.5703125" style="19" customWidth="1" outlineLevel="1"/>
    <col min="30" max="30" width="12.42578125" style="19" customWidth="1" outlineLevel="1"/>
    <col min="31" max="31" width="11.140625" style="19" customWidth="1" outlineLevel="1"/>
    <col min="32" max="32" width="12.42578125" style="2" customWidth="1" outlineLevel="1"/>
    <col min="33" max="33" width="12.42578125" style="47" customWidth="1" outlineLevel="1"/>
    <col min="34" max="34" width="4.140625" style="48" customWidth="1"/>
    <col min="35" max="35" width="9.140625" style="49" hidden="1" customWidth="1" outlineLevel="1"/>
    <col min="36" max="89" width="9.140625" style="2" hidden="1" customWidth="1" outlineLevel="1"/>
    <col min="90" max="90" width="10.5703125" style="2" customWidth="1" collapsed="1"/>
    <col min="91" max="94" width="13" style="2" customWidth="1"/>
    <col min="95" max="96" width="10.5703125" style="19" hidden="1" customWidth="1"/>
    <col min="97" max="97" width="12.42578125" style="19" hidden="1" customWidth="1"/>
    <col min="98" max="98" width="11.140625" style="19" hidden="1" customWidth="1"/>
    <col min="99" max="99" width="12.42578125" style="2" hidden="1" customWidth="1"/>
    <col min="100" max="100" width="3.85546875" style="2" customWidth="1"/>
    <col min="101" max="155" width="9.140625" style="2" hidden="1" customWidth="1" outlineLevel="1"/>
    <col min="156" max="156" width="12.42578125" style="2" customWidth="1" collapsed="1"/>
    <col min="157" max="16384" width="9.140625" style="2"/>
  </cols>
  <sheetData>
    <row r="1" spans="1:156" ht="43.35" customHeight="1" thickBot="1" x14ac:dyDescent="0.3">
      <c r="A1" s="67" t="s">
        <v>11</v>
      </c>
      <c r="B1" s="67"/>
      <c r="C1" s="67"/>
      <c r="D1" s="67"/>
      <c r="E1" s="67"/>
      <c r="F1" s="67"/>
      <c r="G1" s="67"/>
      <c r="H1" s="67"/>
      <c r="I1" s="67"/>
      <c r="J1" s="1"/>
      <c r="K1" s="1"/>
      <c r="M1" s="68" t="s">
        <v>213</v>
      </c>
      <c r="N1" s="68"/>
      <c r="O1" s="20"/>
      <c r="S1" s="69" t="s">
        <v>214</v>
      </c>
      <c r="T1" s="69"/>
      <c r="U1" s="69"/>
      <c r="AG1" s="2"/>
      <c r="AH1" s="2"/>
      <c r="AI1" s="21" t="s">
        <v>215</v>
      </c>
      <c r="AJ1" s="21" t="s">
        <v>215</v>
      </c>
      <c r="AK1" s="21" t="s">
        <v>215</v>
      </c>
      <c r="AL1" s="21" t="s">
        <v>215</v>
      </c>
      <c r="AM1" s="21" t="s">
        <v>215</v>
      </c>
      <c r="AN1" s="21" t="s">
        <v>215</v>
      </c>
      <c r="AO1" s="21" t="s">
        <v>215</v>
      </c>
      <c r="AP1" s="21" t="s">
        <v>215</v>
      </c>
      <c r="AQ1" s="21" t="s">
        <v>215</v>
      </c>
      <c r="AR1" s="21" t="s">
        <v>215</v>
      </c>
      <c r="AS1" s="21" t="s">
        <v>215</v>
      </c>
      <c r="AT1" s="21" t="s">
        <v>215</v>
      </c>
      <c r="AU1" s="21" t="s">
        <v>215</v>
      </c>
      <c r="AV1" s="21" t="s">
        <v>215</v>
      </c>
      <c r="AW1" s="21" t="s">
        <v>215</v>
      </c>
      <c r="AX1" s="21" t="s">
        <v>215</v>
      </c>
      <c r="AY1" s="21" t="s">
        <v>215</v>
      </c>
      <c r="AZ1" s="21" t="s">
        <v>215</v>
      </c>
      <c r="BA1" s="21" t="s">
        <v>215</v>
      </c>
      <c r="BB1" s="21" t="s">
        <v>215</v>
      </c>
      <c r="BC1" s="21" t="s">
        <v>215</v>
      </c>
      <c r="BD1" s="21" t="s">
        <v>215</v>
      </c>
      <c r="BE1" s="21" t="s">
        <v>215</v>
      </c>
      <c r="BF1" s="21" t="s">
        <v>215</v>
      </c>
      <c r="BG1" s="21" t="s">
        <v>215</v>
      </c>
      <c r="BH1" s="21" t="s">
        <v>215</v>
      </c>
      <c r="BI1" s="21" t="s">
        <v>215</v>
      </c>
      <c r="BJ1" s="21" t="s">
        <v>215</v>
      </c>
      <c r="BK1" s="21" t="s">
        <v>215</v>
      </c>
      <c r="BL1" s="21" t="s">
        <v>215</v>
      </c>
      <c r="BM1" s="21" t="s">
        <v>215</v>
      </c>
      <c r="BN1" s="21" t="s">
        <v>215</v>
      </c>
      <c r="BO1" s="21" t="s">
        <v>215</v>
      </c>
      <c r="BP1" s="21" t="s">
        <v>215</v>
      </c>
      <c r="BQ1" s="21" t="s">
        <v>215</v>
      </c>
      <c r="BR1" s="21" t="s">
        <v>215</v>
      </c>
      <c r="BS1" s="21" t="s">
        <v>215</v>
      </c>
      <c r="BT1" s="21" t="s">
        <v>215</v>
      </c>
      <c r="BU1" s="21" t="s">
        <v>215</v>
      </c>
      <c r="BV1" s="21" t="s">
        <v>215</v>
      </c>
      <c r="BW1" s="21" t="s">
        <v>215</v>
      </c>
      <c r="BX1" s="21" t="s">
        <v>215</v>
      </c>
      <c r="BY1" s="21" t="s">
        <v>215</v>
      </c>
      <c r="BZ1" s="21" t="s">
        <v>215</v>
      </c>
      <c r="CA1" s="21" t="s">
        <v>215</v>
      </c>
      <c r="CB1" s="21" t="s">
        <v>215</v>
      </c>
      <c r="CC1" s="21" t="s">
        <v>215</v>
      </c>
      <c r="CD1" s="21" t="s">
        <v>215</v>
      </c>
      <c r="CE1" s="21" t="s">
        <v>215</v>
      </c>
      <c r="CF1" s="21" t="s">
        <v>215</v>
      </c>
      <c r="CG1" s="21" t="s">
        <v>215</v>
      </c>
      <c r="CH1" s="21" t="s">
        <v>215</v>
      </c>
      <c r="CI1" s="21" t="s">
        <v>215</v>
      </c>
      <c r="CJ1" s="21" t="s">
        <v>215</v>
      </c>
      <c r="CK1" s="22" t="s">
        <v>215</v>
      </c>
      <c r="CL1" s="23" t="s">
        <v>216</v>
      </c>
      <c r="CM1" s="70" t="s">
        <v>217</v>
      </c>
      <c r="CN1" s="70"/>
      <c r="CO1" s="70"/>
      <c r="CW1" s="21" t="s">
        <v>215</v>
      </c>
      <c r="CX1" s="21" t="s">
        <v>215</v>
      </c>
      <c r="CY1" s="21" t="s">
        <v>215</v>
      </c>
      <c r="CZ1" s="21" t="s">
        <v>215</v>
      </c>
      <c r="DA1" s="21" t="s">
        <v>215</v>
      </c>
      <c r="DB1" s="21" t="s">
        <v>215</v>
      </c>
      <c r="DC1" s="21" t="s">
        <v>215</v>
      </c>
      <c r="DD1" s="21" t="s">
        <v>215</v>
      </c>
      <c r="DE1" s="21" t="s">
        <v>215</v>
      </c>
      <c r="DF1" s="21" t="s">
        <v>215</v>
      </c>
      <c r="DG1" s="21" t="s">
        <v>215</v>
      </c>
      <c r="DH1" s="21" t="s">
        <v>215</v>
      </c>
      <c r="DI1" s="21" t="s">
        <v>215</v>
      </c>
      <c r="DJ1" s="21" t="s">
        <v>215</v>
      </c>
      <c r="DK1" s="21" t="s">
        <v>215</v>
      </c>
      <c r="DL1" s="21" t="s">
        <v>215</v>
      </c>
      <c r="DM1" s="21" t="s">
        <v>215</v>
      </c>
      <c r="DN1" s="21" t="s">
        <v>215</v>
      </c>
      <c r="DO1" s="21" t="s">
        <v>215</v>
      </c>
      <c r="DP1" s="21" t="s">
        <v>215</v>
      </c>
      <c r="DQ1" s="21" t="s">
        <v>215</v>
      </c>
      <c r="DR1" s="21" t="s">
        <v>215</v>
      </c>
      <c r="DS1" s="21" t="s">
        <v>215</v>
      </c>
      <c r="DT1" s="21" t="s">
        <v>215</v>
      </c>
      <c r="DU1" s="21" t="s">
        <v>215</v>
      </c>
      <c r="DV1" s="21" t="s">
        <v>215</v>
      </c>
      <c r="DW1" s="21" t="s">
        <v>215</v>
      </c>
      <c r="DX1" s="21" t="s">
        <v>215</v>
      </c>
      <c r="DY1" s="21" t="s">
        <v>215</v>
      </c>
      <c r="DZ1" s="21" t="s">
        <v>215</v>
      </c>
      <c r="EA1" s="21" t="s">
        <v>215</v>
      </c>
      <c r="EB1" s="21" t="s">
        <v>215</v>
      </c>
      <c r="EC1" s="21" t="s">
        <v>215</v>
      </c>
      <c r="ED1" s="21" t="s">
        <v>215</v>
      </c>
      <c r="EE1" s="21" t="s">
        <v>215</v>
      </c>
      <c r="EF1" s="21" t="s">
        <v>215</v>
      </c>
      <c r="EG1" s="21" t="s">
        <v>215</v>
      </c>
      <c r="EH1" s="21" t="s">
        <v>215</v>
      </c>
      <c r="EI1" s="21" t="s">
        <v>215</v>
      </c>
      <c r="EJ1" s="21" t="s">
        <v>215</v>
      </c>
      <c r="EK1" s="21" t="s">
        <v>215</v>
      </c>
      <c r="EL1" s="21" t="s">
        <v>215</v>
      </c>
      <c r="EM1" s="21" t="s">
        <v>215</v>
      </c>
      <c r="EN1" s="21" t="s">
        <v>215</v>
      </c>
      <c r="EO1" s="21" t="s">
        <v>215</v>
      </c>
      <c r="EP1" s="21" t="s">
        <v>215</v>
      </c>
      <c r="EQ1" s="21" t="s">
        <v>215</v>
      </c>
      <c r="ER1" s="21" t="s">
        <v>215</v>
      </c>
      <c r="ES1" s="21" t="s">
        <v>215</v>
      </c>
      <c r="ET1" s="21" t="s">
        <v>215</v>
      </c>
      <c r="EU1" s="21" t="s">
        <v>215</v>
      </c>
      <c r="EV1" s="21" t="s">
        <v>215</v>
      </c>
      <c r="EW1" s="21" t="s">
        <v>215</v>
      </c>
      <c r="EX1" s="21" t="s">
        <v>215</v>
      </c>
      <c r="EY1" s="22" t="s">
        <v>215</v>
      </c>
      <c r="EZ1" s="23" t="s">
        <v>218</v>
      </c>
    </row>
    <row r="2" spans="1:156" ht="35.1" customHeight="1" thickBot="1" x14ac:dyDescent="0.3">
      <c r="A2" s="3"/>
      <c r="B2" s="4"/>
      <c r="C2" s="3"/>
      <c r="D2" s="3"/>
      <c r="E2" s="3"/>
      <c r="F2" s="3"/>
      <c r="G2" s="3"/>
      <c r="H2" s="3"/>
      <c r="I2" s="4"/>
      <c r="J2" s="4"/>
      <c r="K2" s="4"/>
      <c r="L2" s="24"/>
      <c r="M2" s="25" t="s">
        <v>219</v>
      </c>
      <c r="N2" s="25" t="s">
        <v>219</v>
      </c>
      <c r="O2" s="25" t="s">
        <v>219</v>
      </c>
      <c r="P2" s="25" t="s">
        <v>219</v>
      </c>
      <c r="Q2" s="25" t="s">
        <v>219</v>
      </c>
      <c r="R2" s="25" t="s">
        <v>219</v>
      </c>
      <c r="S2" s="25" t="s">
        <v>219</v>
      </c>
      <c r="T2" s="25" t="s">
        <v>219</v>
      </c>
      <c r="U2" s="25" t="s">
        <v>219</v>
      </c>
      <c r="V2" s="25" t="s">
        <v>219</v>
      </c>
      <c r="W2" s="25" t="s">
        <v>219</v>
      </c>
      <c r="AG2" s="2"/>
      <c r="AH2" s="2"/>
      <c r="AI2" s="21" t="s">
        <v>220</v>
      </c>
      <c r="AJ2" s="21" t="s">
        <v>220</v>
      </c>
      <c r="AK2" s="21" t="s">
        <v>220</v>
      </c>
      <c r="AL2" s="21" t="s">
        <v>220</v>
      </c>
      <c r="AM2" s="21" t="s">
        <v>220</v>
      </c>
      <c r="AN2" s="21" t="s">
        <v>220</v>
      </c>
      <c r="AO2" s="21" t="s">
        <v>220</v>
      </c>
      <c r="AP2" s="21" t="s">
        <v>221</v>
      </c>
      <c r="AQ2" s="21" t="s">
        <v>221</v>
      </c>
      <c r="AR2" s="21" t="s">
        <v>221</v>
      </c>
      <c r="AS2" s="21" t="s">
        <v>221</v>
      </c>
      <c r="AT2" s="21" t="s">
        <v>221</v>
      </c>
      <c r="AU2" s="21" t="s">
        <v>222</v>
      </c>
      <c r="AV2" s="21" t="s">
        <v>222</v>
      </c>
      <c r="AW2" s="21" t="s">
        <v>223</v>
      </c>
      <c r="AX2" s="21" t="s">
        <v>223</v>
      </c>
      <c r="AY2" s="21" t="s">
        <v>223</v>
      </c>
      <c r="AZ2" s="21" t="s">
        <v>223</v>
      </c>
      <c r="BA2" s="21" t="s">
        <v>223</v>
      </c>
      <c r="BB2" s="21" t="s">
        <v>223</v>
      </c>
      <c r="BC2" s="21" t="s">
        <v>223</v>
      </c>
      <c r="BD2" s="21" t="s">
        <v>223</v>
      </c>
      <c r="BE2" s="21" t="s">
        <v>223</v>
      </c>
      <c r="BF2" s="21" t="s">
        <v>223</v>
      </c>
      <c r="BG2" s="21" t="s">
        <v>223</v>
      </c>
      <c r="BH2" s="21" t="s">
        <v>224</v>
      </c>
      <c r="BI2" s="21" t="s">
        <v>224</v>
      </c>
      <c r="BJ2" s="21" t="s">
        <v>224</v>
      </c>
      <c r="BK2" s="21" t="s">
        <v>224</v>
      </c>
      <c r="BL2" s="21" t="s">
        <v>224</v>
      </c>
      <c r="BM2" s="21" t="s">
        <v>224</v>
      </c>
      <c r="BN2" s="21" t="s">
        <v>224</v>
      </c>
      <c r="BO2" s="21" t="s">
        <v>224</v>
      </c>
      <c r="BP2" s="21" t="s">
        <v>224</v>
      </c>
      <c r="BQ2" s="21" t="s">
        <v>225</v>
      </c>
      <c r="BR2" s="21" t="s">
        <v>225</v>
      </c>
      <c r="BS2" s="21" t="s">
        <v>225</v>
      </c>
      <c r="BT2" s="21" t="s">
        <v>225</v>
      </c>
      <c r="BU2" s="21" t="s">
        <v>225</v>
      </c>
      <c r="BV2" s="21" t="s">
        <v>225</v>
      </c>
      <c r="BW2" s="21" t="s">
        <v>225</v>
      </c>
      <c r="BX2" s="21" t="s">
        <v>226</v>
      </c>
      <c r="BY2" s="21" t="s">
        <v>226</v>
      </c>
      <c r="BZ2" s="21" t="s">
        <v>226</v>
      </c>
      <c r="CA2" s="21" t="s">
        <v>227</v>
      </c>
      <c r="CB2" s="21" t="s">
        <v>227</v>
      </c>
      <c r="CC2" s="21" t="s">
        <v>227</v>
      </c>
      <c r="CD2" s="21" t="s">
        <v>227</v>
      </c>
      <c r="CE2" s="21" t="s">
        <v>228</v>
      </c>
      <c r="CF2" s="21" t="s">
        <v>228</v>
      </c>
      <c r="CG2" s="21" t="s">
        <v>228</v>
      </c>
      <c r="CH2" s="21" t="s">
        <v>229</v>
      </c>
      <c r="CI2" s="21" t="s">
        <v>229</v>
      </c>
      <c r="CJ2" s="21" t="s">
        <v>230</v>
      </c>
      <c r="CK2" s="21" t="s">
        <v>231</v>
      </c>
      <c r="CM2" s="5"/>
      <c r="CW2" s="21" t="s">
        <v>220</v>
      </c>
      <c r="CX2" s="21" t="s">
        <v>220</v>
      </c>
      <c r="CY2" s="21" t="s">
        <v>220</v>
      </c>
      <c r="CZ2" s="21" t="s">
        <v>220</v>
      </c>
      <c r="DA2" s="21" t="s">
        <v>220</v>
      </c>
      <c r="DB2" s="21" t="s">
        <v>220</v>
      </c>
      <c r="DC2" s="21" t="s">
        <v>220</v>
      </c>
      <c r="DD2" s="21" t="s">
        <v>221</v>
      </c>
      <c r="DE2" s="21" t="s">
        <v>221</v>
      </c>
      <c r="DF2" s="21" t="s">
        <v>221</v>
      </c>
      <c r="DG2" s="21" t="s">
        <v>221</v>
      </c>
      <c r="DH2" s="21" t="s">
        <v>221</v>
      </c>
      <c r="DI2" s="21" t="s">
        <v>222</v>
      </c>
      <c r="DJ2" s="21" t="s">
        <v>222</v>
      </c>
      <c r="DK2" s="21" t="s">
        <v>223</v>
      </c>
      <c r="DL2" s="21" t="s">
        <v>223</v>
      </c>
      <c r="DM2" s="21" t="s">
        <v>223</v>
      </c>
      <c r="DN2" s="21" t="s">
        <v>223</v>
      </c>
      <c r="DO2" s="21" t="s">
        <v>223</v>
      </c>
      <c r="DP2" s="21" t="s">
        <v>223</v>
      </c>
      <c r="DQ2" s="21" t="s">
        <v>223</v>
      </c>
      <c r="DR2" s="21" t="s">
        <v>223</v>
      </c>
      <c r="DS2" s="21" t="s">
        <v>223</v>
      </c>
      <c r="DT2" s="21" t="s">
        <v>223</v>
      </c>
      <c r="DU2" s="21" t="s">
        <v>223</v>
      </c>
      <c r="DV2" s="21" t="s">
        <v>224</v>
      </c>
      <c r="DW2" s="21" t="s">
        <v>224</v>
      </c>
      <c r="DX2" s="21" t="s">
        <v>224</v>
      </c>
      <c r="DY2" s="21" t="s">
        <v>224</v>
      </c>
      <c r="DZ2" s="21" t="s">
        <v>224</v>
      </c>
      <c r="EA2" s="21" t="s">
        <v>224</v>
      </c>
      <c r="EB2" s="21" t="s">
        <v>224</v>
      </c>
      <c r="EC2" s="21" t="s">
        <v>224</v>
      </c>
      <c r="ED2" s="21" t="s">
        <v>224</v>
      </c>
      <c r="EE2" s="21" t="s">
        <v>225</v>
      </c>
      <c r="EF2" s="21" t="s">
        <v>225</v>
      </c>
      <c r="EG2" s="21" t="s">
        <v>225</v>
      </c>
      <c r="EH2" s="21" t="s">
        <v>225</v>
      </c>
      <c r="EI2" s="21" t="s">
        <v>225</v>
      </c>
      <c r="EJ2" s="21" t="s">
        <v>225</v>
      </c>
      <c r="EK2" s="21" t="s">
        <v>225</v>
      </c>
      <c r="EL2" s="21" t="s">
        <v>226</v>
      </c>
      <c r="EM2" s="21" t="s">
        <v>226</v>
      </c>
      <c r="EN2" s="21" t="s">
        <v>226</v>
      </c>
      <c r="EO2" s="21" t="s">
        <v>227</v>
      </c>
      <c r="EP2" s="21" t="s">
        <v>227</v>
      </c>
      <c r="EQ2" s="21" t="s">
        <v>227</v>
      </c>
      <c r="ER2" s="21" t="s">
        <v>227</v>
      </c>
      <c r="ES2" s="21" t="s">
        <v>228</v>
      </c>
      <c r="ET2" s="21" t="s">
        <v>228</v>
      </c>
      <c r="EU2" s="21" t="s">
        <v>228</v>
      </c>
      <c r="EV2" s="21" t="s">
        <v>229</v>
      </c>
      <c r="EW2" s="21" t="s">
        <v>229</v>
      </c>
      <c r="EX2" s="21" t="s">
        <v>230</v>
      </c>
      <c r="EY2" s="21" t="s">
        <v>231</v>
      </c>
    </row>
    <row r="3" spans="1:156" s="9" customFormat="1" ht="65.45" customHeight="1" x14ac:dyDescent="0.25">
      <c r="A3" s="6" t="s">
        <v>12</v>
      </c>
      <c r="B3" s="6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6" t="s">
        <v>232</v>
      </c>
      <c r="M3" s="26" t="s">
        <v>233</v>
      </c>
      <c r="N3" s="26" t="s">
        <v>234</v>
      </c>
      <c r="O3" s="26" t="s">
        <v>235</v>
      </c>
      <c r="P3" s="26" t="s">
        <v>236</v>
      </c>
      <c r="Q3" s="26" t="s">
        <v>237</v>
      </c>
      <c r="R3" s="26" t="s">
        <v>238</v>
      </c>
      <c r="S3" s="8" t="s">
        <v>239</v>
      </c>
      <c r="T3" s="8" t="s">
        <v>240</v>
      </c>
      <c r="U3" s="8" t="s">
        <v>215</v>
      </c>
      <c r="V3" s="8" t="s">
        <v>241</v>
      </c>
      <c r="W3" s="8" t="s">
        <v>242</v>
      </c>
      <c r="X3" s="27" t="s">
        <v>243</v>
      </c>
      <c r="Y3" s="28" t="s">
        <v>244</v>
      </c>
      <c r="Z3" s="26" t="s">
        <v>245</v>
      </c>
      <c r="AA3" s="26" t="s">
        <v>246</v>
      </c>
      <c r="AB3" s="29" t="s">
        <v>247</v>
      </c>
      <c r="AC3" s="29" t="s">
        <v>248</v>
      </c>
      <c r="AD3" s="29" t="s">
        <v>249</v>
      </c>
      <c r="AE3" s="29" t="s">
        <v>250</v>
      </c>
      <c r="AF3" s="30" t="s">
        <v>251</v>
      </c>
      <c r="AG3" s="30" t="s">
        <v>252</v>
      </c>
      <c r="AH3" s="31" t="s">
        <v>253</v>
      </c>
      <c r="AI3" s="32" t="s">
        <v>254</v>
      </c>
      <c r="AJ3" s="21" t="s">
        <v>255</v>
      </c>
      <c r="AK3" s="21" t="s">
        <v>256</v>
      </c>
      <c r="AL3" s="21" t="s">
        <v>257</v>
      </c>
      <c r="AM3" s="21" t="s">
        <v>258</v>
      </c>
      <c r="AN3" s="21" t="s">
        <v>259</v>
      </c>
      <c r="AO3" s="21" t="s">
        <v>260</v>
      </c>
      <c r="AP3" s="21" t="s">
        <v>261</v>
      </c>
      <c r="AQ3" s="21" t="s">
        <v>262</v>
      </c>
      <c r="AR3" s="21" t="s">
        <v>263</v>
      </c>
      <c r="AS3" s="21" t="s">
        <v>264</v>
      </c>
      <c r="AT3" s="21" t="s">
        <v>265</v>
      </c>
      <c r="AU3" s="21" t="s">
        <v>266</v>
      </c>
      <c r="AV3" s="21" t="s">
        <v>267</v>
      </c>
      <c r="AW3" s="21" t="s">
        <v>268</v>
      </c>
      <c r="AX3" s="21" t="s">
        <v>269</v>
      </c>
      <c r="AY3" s="21" t="s">
        <v>270</v>
      </c>
      <c r="AZ3" s="21" t="s">
        <v>271</v>
      </c>
      <c r="BA3" s="21" t="s">
        <v>272</v>
      </c>
      <c r="BB3" s="21" t="s">
        <v>273</v>
      </c>
      <c r="BC3" s="21" t="s">
        <v>274</v>
      </c>
      <c r="BD3" s="21" t="s">
        <v>275</v>
      </c>
      <c r="BE3" s="21" t="s">
        <v>276</v>
      </c>
      <c r="BF3" s="21" t="s">
        <v>277</v>
      </c>
      <c r="BG3" s="21" t="s">
        <v>278</v>
      </c>
      <c r="BH3" s="21" t="s">
        <v>279</v>
      </c>
      <c r="BI3" s="21" t="s">
        <v>280</v>
      </c>
      <c r="BJ3" s="21" t="s">
        <v>281</v>
      </c>
      <c r="BK3" s="21" t="s">
        <v>282</v>
      </c>
      <c r="BL3" s="21" t="s">
        <v>283</v>
      </c>
      <c r="BM3" s="21" t="s">
        <v>284</v>
      </c>
      <c r="BN3" s="21" t="s">
        <v>285</v>
      </c>
      <c r="BO3" s="21" t="s">
        <v>286</v>
      </c>
      <c r="BP3" s="21" t="s">
        <v>287</v>
      </c>
      <c r="BQ3" s="21" t="s">
        <v>288</v>
      </c>
      <c r="BR3" s="21" t="s">
        <v>289</v>
      </c>
      <c r="BS3" s="21" t="s">
        <v>290</v>
      </c>
      <c r="BT3" s="21" t="s">
        <v>291</v>
      </c>
      <c r="BU3" s="21" t="s">
        <v>292</v>
      </c>
      <c r="BV3" s="21" t="s">
        <v>293</v>
      </c>
      <c r="BW3" s="21" t="s">
        <v>294</v>
      </c>
      <c r="BX3" s="21" t="s">
        <v>295</v>
      </c>
      <c r="BY3" s="21" t="s">
        <v>296</v>
      </c>
      <c r="BZ3" s="21" t="s">
        <v>297</v>
      </c>
      <c r="CA3" s="21" t="s">
        <v>298</v>
      </c>
      <c r="CB3" s="21" t="s">
        <v>299</v>
      </c>
      <c r="CC3" s="21" t="s">
        <v>300</v>
      </c>
      <c r="CD3" s="21" t="s">
        <v>301</v>
      </c>
      <c r="CE3" s="21" t="s">
        <v>302</v>
      </c>
      <c r="CF3" s="21" t="s">
        <v>303</v>
      </c>
      <c r="CG3" s="21" t="s">
        <v>304</v>
      </c>
      <c r="CH3" s="21" t="s">
        <v>305</v>
      </c>
      <c r="CI3" s="21" t="s">
        <v>306</v>
      </c>
      <c r="CJ3" s="21" t="s">
        <v>307</v>
      </c>
      <c r="CK3" s="21" t="s">
        <v>308</v>
      </c>
      <c r="CL3" s="9" t="s">
        <v>253</v>
      </c>
      <c r="CM3" s="8" t="s">
        <v>23</v>
      </c>
      <c r="CN3" s="8" t="s">
        <v>24</v>
      </c>
      <c r="CO3" s="8" t="s">
        <v>25</v>
      </c>
      <c r="CP3" s="8" t="s">
        <v>26</v>
      </c>
      <c r="CQ3" s="29" t="s">
        <v>309</v>
      </c>
      <c r="CR3" s="29" t="s">
        <v>310</v>
      </c>
      <c r="CS3" s="29" t="s">
        <v>311</v>
      </c>
      <c r="CT3" s="29" t="s">
        <v>312</v>
      </c>
      <c r="CU3" s="30" t="s">
        <v>313</v>
      </c>
      <c r="CV3" s="9" t="s">
        <v>314</v>
      </c>
      <c r="CW3" s="21" t="s">
        <v>315</v>
      </c>
      <c r="CX3" s="21" t="s">
        <v>316</v>
      </c>
      <c r="CY3" s="21" t="s">
        <v>317</v>
      </c>
      <c r="CZ3" s="21" t="s">
        <v>318</v>
      </c>
      <c r="DA3" s="21" t="s">
        <v>319</v>
      </c>
      <c r="DB3" s="21" t="s">
        <v>320</v>
      </c>
      <c r="DC3" s="21" t="s">
        <v>321</v>
      </c>
      <c r="DD3" s="21" t="s">
        <v>322</v>
      </c>
      <c r="DE3" s="21" t="s">
        <v>323</v>
      </c>
      <c r="DF3" s="21" t="s">
        <v>324</v>
      </c>
      <c r="DG3" s="21" t="s">
        <v>325</v>
      </c>
      <c r="DH3" s="21" t="s">
        <v>326</v>
      </c>
      <c r="DI3" s="21" t="s">
        <v>327</v>
      </c>
      <c r="DJ3" s="21" t="s">
        <v>328</v>
      </c>
      <c r="DK3" s="21" t="s">
        <v>329</v>
      </c>
      <c r="DL3" s="21" t="s">
        <v>330</v>
      </c>
      <c r="DM3" s="21" t="s">
        <v>331</v>
      </c>
      <c r="DN3" s="21" t="s">
        <v>332</v>
      </c>
      <c r="DO3" s="21" t="s">
        <v>333</v>
      </c>
      <c r="DP3" s="21" t="s">
        <v>334</v>
      </c>
      <c r="DQ3" s="21" t="s">
        <v>335</v>
      </c>
      <c r="DR3" s="21" t="s">
        <v>336</v>
      </c>
      <c r="DS3" s="21" t="s">
        <v>337</v>
      </c>
      <c r="DT3" s="21" t="s">
        <v>338</v>
      </c>
      <c r="DU3" s="21" t="s">
        <v>339</v>
      </c>
      <c r="DV3" s="21" t="s">
        <v>340</v>
      </c>
      <c r="DW3" s="21" t="s">
        <v>341</v>
      </c>
      <c r="DX3" s="21" t="s">
        <v>342</v>
      </c>
      <c r="DY3" s="21" t="s">
        <v>343</v>
      </c>
      <c r="DZ3" s="21" t="s">
        <v>344</v>
      </c>
      <c r="EA3" s="21" t="s">
        <v>345</v>
      </c>
      <c r="EB3" s="21" t="s">
        <v>346</v>
      </c>
      <c r="EC3" s="21" t="s">
        <v>347</v>
      </c>
      <c r="ED3" s="21" t="s">
        <v>348</v>
      </c>
      <c r="EE3" s="21" t="s">
        <v>349</v>
      </c>
      <c r="EF3" s="21" t="s">
        <v>350</v>
      </c>
      <c r="EG3" s="21" t="s">
        <v>351</v>
      </c>
      <c r="EH3" s="21" t="s">
        <v>352</v>
      </c>
      <c r="EI3" s="21" t="s">
        <v>353</v>
      </c>
      <c r="EJ3" s="21" t="s">
        <v>354</v>
      </c>
      <c r="EK3" s="21" t="s">
        <v>355</v>
      </c>
      <c r="EL3" s="21" t="s">
        <v>356</v>
      </c>
      <c r="EM3" s="21" t="s">
        <v>357</v>
      </c>
      <c r="EN3" s="21" t="s">
        <v>358</v>
      </c>
      <c r="EO3" s="21" t="s">
        <v>359</v>
      </c>
      <c r="EP3" s="21" t="s">
        <v>360</v>
      </c>
      <c r="EQ3" s="21" t="s">
        <v>361</v>
      </c>
      <c r="ER3" s="21" t="s">
        <v>362</v>
      </c>
      <c r="ES3" s="21" t="s">
        <v>363</v>
      </c>
      <c r="ET3" s="21" t="s">
        <v>364</v>
      </c>
      <c r="EU3" s="21" t="s">
        <v>365</v>
      </c>
      <c r="EV3" s="21" t="s">
        <v>366</v>
      </c>
      <c r="EW3" s="21" t="s">
        <v>367</v>
      </c>
      <c r="EX3" s="21" t="s">
        <v>368</v>
      </c>
      <c r="EY3" s="21" t="s">
        <v>369</v>
      </c>
      <c r="EZ3" s="9" t="s">
        <v>0</v>
      </c>
    </row>
    <row r="4" spans="1:156" ht="15" customHeight="1" x14ac:dyDescent="0.25">
      <c r="A4" s="10">
        <v>1</v>
      </c>
      <c r="B4" s="11" t="str">
        <f>IF($F4&lt;&gt;"",$F4&amp;"-"&amp;$G4&amp;"-"&amp;$H4&amp;IF($I4=$H4,"_Common","-"&amp;$I4),"")</f>
        <v>CH-F&amp;B-Transgourmet_Common</v>
      </c>
      <c r="C4" s="10" t="s">
        <v>27</v>
      </c>
      <c r="D4" s="12" t="s">
        <v>28</v>
      </c>
      <c r="E4" s="12" t="s">
        <v>29</v>
      </c>
      <c r="F4" s="11" t="str">
        <f>IFERROR(INDEX('[1]MHR metrics per Country'!$A$2:$D$13,MATCH($E4,'[1]MHR metrics per Country'!$A$2:$A$13,0),MATCH('[1]MHR metrics per Country'!$B$1,'[1]MHR metrics per Country'!$A$1:$D$1,0)),"")</f>
        <v>CH</v>
      </c>
      <c r="G4" s="10" t="s">
        <v>30</v>
      </c>
      <c r="H4" s="12" t="s">
        <v>31</v>
      </c>
      <c r="I4" s="12" t="s">
        <v>31</v>
      </c>
      <c r="J4" s="11" t="s">
        <v>32</v>
      </c>
      <c r="K4" s="13" t="s">
        <v>33</v>
      </c>
      <c r="L4" s="33" t="s">
        <v>370</v>
      </c>
      <c r="M4" s="34">
        <v>1460</v>
      </c>
      <c r="N4" s="35">
        <v>5709808.0100948969</v>
      </c>
      <c r="O4" s="35">
        <v>4737154.4409907768</v>
      </c>
      <c r="P4" s="35">
        <v>1649042.8291331634</v>
      </c>
      <c r="Q4" s="36">
        <v>1789364.3983954806</v>
      </c>
      <c r="R4" s="36">
        <v>1108361.6732322408</v>
      </c>
      <c r="S4" s="35">
        <f>SUM($T4:$W4)</f>
        <v>65478.012308893813</v>
      </c>
      <c r="T4" s="35">
        <v>45750.468585698327</v>
      </c>
      <c r="U4" s="36">
        <v>21080.366795346523</v>
      </c>
      <c r="V4" s="35">
        <v>-6960.3893291850818</v>
      </c>
      <c r="W4" s="35">
        <v>5607.5662570340528</v>
      </c>
      <c r="X4" s="37"/>
      <c r="Y4" s="17">
        <f>IFERROR(INDEX('[1]MHR metrics per Country'!$A$2:$D$13,MATCH($E4,'[1]MHR metrics per Country'!$A$2:$A$13,0),MATCH('[1]MHR metrics per Country'!$D$1,'[1]MHR metrics per Country'!$A$1:$D$1,0)),"")</f>
        <v>1306</v>
      </c>
      <c r="Z4" s="38">
        <f t="shared" ref="Z4:Z62" si="0">IFERROR(P4/N4, "")</f>
        <v>0.28880880516782148</v>
      </c>
      <c r="AA4" s="38">
        <f t="shared" ref="AA4:AA62" si="1">IFERROR(R4/Q4,"")</f>
        <v>0.61941641078033438</v>
      </c>
      <c r="AB4" s="39">
        <f>IFERROR($T4/$P4,"")</f>
        <v>2.774365090914439E-2</v>
      </c>
      <c r="AC4" s="39">
        <f>IFERROR($T4/$N4,"")</f>
        <v>8.0126106700631351E-3</v>
      </c>
      <c r="AD4" s="39">
        <f t="shared" ref="AD4:AD62" si="2">IFERROR(U4/R4,"")</f>
        <v>1.9019393492623451E-2</v>
      </c>
      <c r="AE4" s="39">
        <f t="shared" ref="AE4:AE62" si="3">IFERROR(U4/Q4,"")</f>
        <v>1.1780924452419666E-2</v>
      </c>
      <c r="AF4" s="40">
        <f t="shared" ref="AF4:AF67" si="4">IFERROR($U4/$Y4,"")</f>
        <v>16.141169062286771</v>
      </c>
      <c r="AG4" s="14">
        <f>$V4+$W4</f>
        <v>-1352.823072151029</v>
      </c>
      <c r="AH4" s="41"/>
      <c r="AI4" s="42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M4" s="14">
        <f t="shared" ref="CM4:CM58" si="5">SUM(CN4:CP4)</f>
        <v>65478.01230889382</v>
      </c>
      <c r="CN4" s="14">
        <f t="array" ref="CN4">T4+IFERROR(IF(INDEX('[1]Battle Plan Tracker'!$A$4:$BK$61,MATCH(1,IF(('[1]Battle Plan Tracker'!$B$4:$B$61='Savings tracker full version'!$B4),IF('[1]Battle Plan Tracker'!$V$4:$V$61="",1)),0),MATCH('[1]Battle Plan Tracker'!$AY$3,'[1]Battle Plan Tracker'!$A$3:$BK$3,0))="",0,INDEX('[1]Battle Plan Tracker'!$A$4:$BK$61,MATCH(1,IF(('[1]Battle Plan Tracker'!$B$4:$B$61='Savings tracker full version'!$B4),IF('[1]Battle Plan Tracker'!$V$4:$V$61="",1)),0),MATCH('[1]Battle Plan Tracker'!$AY$3,'[1]Battle Plan Tracker'!$A$3:$BK$3,0))),0)</f>
        <v>45750.468585698327</v>
      </c>
      <c r="CO4" s="15">
        <f t="array" ref="CO4">U4+IFERROR(IF(INDEX('[1]Battle Plan Tracker'!$A$4:$BK$61,MATCH(1,IF(('[1]Battle Plan Tracker'!$B$4:$B$61='Savings tracker full version'!$B4),IF('[1]Battle Plan Tracker'!$V$4:$V$61="",1)),0),MATCH('[1]Battle Plan Tracker'!$BD$3,'[1]Battle Plan Tracker'!$A$3:$BK$3,0))="",0,INDEX('[1]Battle Plan Tracker'!$A$4:$BK$61,MATCH(1,IF(('[1]Battle Plan Tracker'!$B$4:$B$61='Savings tracker full version'!$B4),IF('[1]Battle Plan Tracker'!$V$4:$V$61="",1)),0),MATCH('[1]Battle Plan Tracker'!$BD$3,'[1]Battle Plan Tracker'!$A$3:$BK$3,0))),0)</f>
        <v>21080.366795346523</v>
      </c>
      <c r="CP4" s="14">
        <f t="array" ref="CP4">V4+W4+IFERROR(IF(INDEX('[1]Battle Plan Tracker'!$A$4:$BK$61,MATCH(1,IF(('[1]Battle Plan Tracker'!$B$4:$B$61='Savings tracker full version'!$B4),IF('[1]Battle Plan Tracker'!$V$4:$V$61="",1)),0),MATCH('[1]Battle Plan Tracker'!$BI$3,'[1]Battle Plan Tracker'!$A$3:$BK$3,0))="",0,INDEX('[1]Battle Plan Tracker'!$A$4:$BK$61,MATCH(1,IF(('[1]Battle Plan Tracker'!$B$4:$B$61='Savings tracker full version'!$B4),IF('[1]Battle Plan Tracker'!$V$4:$V$61="",1)),0),MATCH('[1]Battle Plan Tracker'!$BI$3,'[1]Battle Plan Tracker'!$A$3:$BK$3,0))),0)</f>
        <v>-1352.823072151029</v>
      </c>
      <c r="CQ4" s="39">
        <f t="shared" ref="CQ4:CQ67" si="6">IFERROR($CN4/$P4,"")</f>
        <v>2.774365090914439E-2</v>
      </c>
      <c r="CR4" s="39">
        <f t="shared" ref="CR4:CR67" si="7">IFERROR($CN4/$N4,"")</f>
        <v>8.0126106700631351E-3</v>
      </c>
      <c r="CS4" s="39">
        <f t="shared" ref="CS4:CS67" si="8">IFERROR($CO4/$R4,"")</f>
        <v>1.9019393492623451E-2</v>
      </c>
      <c r="CT4" s="39">
        <f t="shared" ref="CT4:CT67" si="9">IFERROR($CO4/$Q4,"")</f>
        <v>1.1780924452419666E-2</v>
      </c>
      <c r="CU4" s="40">
        <f t="shared" ref="CU4:CU67" si="10">IFERROR($CO4/$Y4,"")</f>
        <v>16.141169062286771</v>
      </c>
      <c r="CW4" s="43">
        <f>IF($U4=0,"",AI4*$CO4/$U4)</f>
        <v>0</v>
      </c>
      <c r="CX4" s="43">
        <f t="shared" ref="CX4:DM19" si="11">IF($U4=0,"",AJ4*$CO4/$U4)</f>
        <v>0</v>
      </c>
      <c r="CY4" s="43">
        <f t="shared" si="11"/>
        <v>0</v>
      </c>
      <c r="CZ4" s="43">
        <f t="shared" si="11"/>
        <v>0</v>
      </c>
      <c r="DA4" s="43">
        <f t="shared" si="11"/>
        <v>0</v>
      </c>
      <c r="DB4" s="43">
        <f t="shared" si="11"/>
        <v>0</v>
      </c>
      <c r="DC4" s="43">
        <f t="shared" si="11"/>
        <v>0</v>
      </c>
      <c r="DD4" s="43">
        <f t="shared" si="11"/>
        <v>0</v>
      </c>
      <c r="DE4" s="43">
        <f t="shared" si="11"/>
        <v>0</v>
      </c>
      <c r="DF4" s="43">
        <f t="shared" si="11"/>
        <v>0</v>
      </c>
      <c r="DG4" s="43">
        <f t="shared" si="11"/>
        <v>0</v>
      </c>
      <c r="DH4" s="43">
        <f t="shared" si="11"/>
        <v>0</v>
      </c>
      <c r="DI4" s="43">
        <f t="shared" si="11"/>
        <v>0</v>
      </c>
      <c r="DJ4" s="43">
        <f t="shared" si="11"/>
        <v>0</v>
      </c>
      <c r="DK4" s="43">
        <f t="shared" si="11"/>
        <v>0</v>
      </c>
      <c r="DL4" s="43">
        <f t="shared" si="11"/>
        <v>0</v>
      </c>
      <c r="DM4" s="43">
        <f t="shared" si="11"/>
        <v>0</v>
      </c>
      <c r="DN4" s="43">
        <f t="shared" ref="DN4:EC19" si="12">IF($U4=0,"",AZ4*$CO4/$U4)</f>
        <v>0</v>
      </c>
      <c r="DO4" s="43">
        <f t="shared" si="12"/>
        <v>0</v>
      </c>
      <c r="DP4" s="43">
        <f t="shared" si="12"/>
        <v>0</v>
      </c>
      <c r="DQ4" s="43">
        <f t="shared" si="12"/>
        <v>0</v>
      </c>
      <c r="DR4" s="43">
        <f t="shared" si="12"/>
        <v>0</v>
      </c>
      <c r="DS4" s="43">
        <f t="shared" si="12"/>
        <v>0</v>
      </c>
      <c r="DT4" s="43">
        <f t="shared" si="12"/>
        <v>0</v>
      </c>
      <c r="DU4" s="43">
        <f t="shared" si="12"/>
        <v>0</v>
      </c>
      <c r="DV4" s="43">
        <f t="shared" si="12"/>
        <v>0</v>
      </c>
      <c r="DW4" s="43">
        <f t="shared" si="12"/>
        <v>0</v>
      </c>
      <c r="DX4" s="43">
        <f t="shared" si="12"/>
        <v>0</v>
      </c>
      <c r="DY4" s="43">
        <f t="shared" si="12"/>
        <v>0</v>
      </c>
      <c r="DZ4" s="43">
        <f t="shared" si="12"/>
        <v>0</v>
      </c>
      <c r="EA4" s="43">
        <f t="shared" si="12"/>
        <v>0</v>
      </c>
      <c r="EB4" s="43">
        <f t="shared" si="12"/>
        <v>0</v>
      </c>
      <c r="EC4" s="43">
        <f t="shared" si="12"/>
        <v>0</v>
      </c>
      <c r="ED4" s="43">
        <f t="shared" ref="ED4:ES19" si="13">IF($U4=0,"",BP4*$CO4/$U4)</f>
        <v>0</v>
      </c>
      <c r="EE4" s="43">
        <f t="shared" si="13"/>
        <v>0</v>
      </c>
      <c r="EF4" s="43">
        <f t="shared" si="13"/>
        <v>0</v>
      </c>
      <c r="EG4" s="43">
        <f t="shared" si="13"/>
        <v>0</v>
      </c>
      <c r="EH4" s="43">
        <f t="shared" si="13"/>
        <v>0</v>
      </c>
      <c r="EI4" s="43">
        <f t="shared" si="13"/>
        <v>0</v>
      </c>
      <c r="EJ4" s="43">
        <f t="shared" si="13"/>
        <v>0</v>
      </c>
      <c r="EK4" s="43">
        <f t="shared" si="13"/>
        <v>0</v>
      </c>
      <c r="EL4" s="43">
        <f t="shared" si="13"/>
        <v>0</v>
      </c>
      <c r="EM4" s="43">
        <f t="shared" si="13"/>
        <v>0</v>
      </c>
      <c r="EN4" s="43">
        <f t="shared" si="13"/>
        <v>0</v>
      </c>
      <c r="EO4" s="43">
        <f t="shared" si="13"/>
        <v>0</v>
      </c>
      <c r="EP4" s="43">
        <f t="shared" si="13"/>
        <v>0</v>
      </c>
      <c r="EQ4" s="43">
        <f t="shared" si="13"/>
        <v>0</v>
      </c>
      <c r="ER4" s="43">
        <f t="shared" si="13"/>
        <v>0</v>
      </c>
      <c r="ES4" s="43">
        <f t="shared" si="13"/>
        <v>0</v>
      </c>
      <c r="ET4" s="43">
        <f t="shared" ref="ET4:EY19" si="14">IF($U4=0,"",CF4*$CO4/$U4)</f>
        <v>0</v>
      </c>
      <c r="EU4" s="43">
        <f t="shared" si="14"/>
        <v>0</v>
      </c>
      <c r="EV4" s="43">
        <f t="shared" si="14"/>
        <v>0</v>
      </c>
      <c r="EW4" s="43">
        <f t="shared" si="14"/>
        <v>0</v>
      </c>
      <c r="EX4" s="43">
        <f t="shared" si="14"/>
        <v>0</v>
      </c>
      <c r="EY4" s="43">
        <f t="shared" si="14"/>
        <v>0</v>
      </c>
    </row>
    <row r="5" spans="1:156" ht="15" customHeight="1" x14ac:dyDescent="0.25">
      <c r="A5" s="10">
        <v>2</v>
      </c>
      <c r="B5" s="11" t="str">
        <f t="shared" ref="B5:B70" si="15">IF($F5&lt;&gt;"",$F5&amp;"-"&amp;$G5&amp;"-"&amp;$H5&amp;IF($I5=$H5,"_Common","-"&amp;$I5),"")</f>
        <v>CH-F&amp;B-Feldschlösschen Getränke_Common</v>
      </c>
      <c r="C5" s="10" t="s">
        <v>27</v>
      </c>
      <c r="D5" s="12" t="s">
        <v>28</v>
      </c>
      <c r="E5" s="12" t="s">
        <v>29</v>
      </c>
      <c r="F5" s="11" t="str">
        <f>IFERROR(INDEX('[1]MHR metrics per Country'!$A$2:$D$13,MATCH($E5,'[1]MHR metrics per Country'!$A$2:$A$13,0),MATCH('[1]MHR metrics per Country'!$B$1,'[1]MHR metrics per Country'!$A$1:$D$1,0)),"")</f>
        <v>CH</v>
      </c>
      <c r="G5" s="10" t="s">
        <v>30</v>
      </c>
      <c r="H5" s="12" t="s">
        <v>34</v>
      </c>
      <c r="I5" s="12" t="s">
        <v>34</v>
      </c>
      <c r="J5" s="11" t="s">
        <v>35</v>
      </c>
      <c r="K5" s="13" t="s">
        <v>36</v>
      </c>
      <c r="L5" s="33" t="s">
        <v>370</v>
      </c>
      <c r="M5" s="34">
        <v>119</v>
      </c>
      <c r="N5" s="35">
        <v>1087975.07779756</v>
      </c>
      <c r="O5" s="35">
        <v>1376908.2722258319</v>
      </c>
      <c r="P5" s="35">
        <v>1006544.4292492039</v>
      </c>
      <c r="Q5" s="36">
        <v>842432.05079776235</v>
      </c>
      <c r="R5" s="36">
        <v>718239.80217769009</v>
      </c>
      <c r="S5" s="35">
        <f t="shared" ref="S5:S68" si="16">SUM($T5:$W5)</f>
        <v>52928.041670144652</v>
      </c>
      <c r="T5" s="35">
        <v>40000.153461220267</v>
      </c>
      <c r="U5" s="36">
        <v>14478.367972871198</v>
      </c>
      <c r="V5" s="35">
        <v>-13400.801542263591</v>
      </c>
      <c r="W5" s="35">
        <v>11850.321778316775</v>
      </c>
      <c r="X5" s="33"/>
      <c r="Y5" s="17">
        <f>IFERROR(INDEX('[1]MHR metrics per Country'!$A$2:$D$13,MATCH($E5,'[1]MHR metrics per Country'!$A$2:$A$13,0),MATCH('[1]MHR metrics per Country'!$D$1,'[1]MHR metrics per Country'!$A$1:$D$1,0)),"")</f>
        <v>1306</v>
      </c>
      <c r="Z5" s="38">
        <f t="shared" si="0"/>
        <v>0.92515393945126012</v>
      </c>
      <c r="AA5" s="38">
        <f t="shared" si="1"/>
        <v>0.85257891303819067</v>
      </c>
      <c r="AB5" s="39">
        <f t="shared" ref="AB5:AB70" si="17">IFERROR($T5/$P5,"")</f>
        <v>3.9740077336732134E-2</v>
      </c>
      <c r="AC5" s="39">
        <f t="shared" ref="AC5:AC70" si="18">IFERROR($T5/$N5,"")</f>
        <v>3.6765689102175474E-2</v>
      </c>
      <c r="AD5" s="39">
        <f t="shared" si="2"/>
        <v>2.0158125362828749E-2</v>
      </c>
      <c r="AE5" s="39">
        <f t="shared" si="3"/>
        <v>1.7186392610728119E-2</v>
      </c>
      <c r="AF5" s="40">
        <f t="shared" si="4"/>
        <v>11.086039795460335</v>
      </c>
      <c r="AG5" s="14">
        <f t="shared" ref="AG5:AG70" si="19">$V5+$W5</f>
        <v>-1550.4797639468161</v>
      </c>
      <c r="AH5" s="41"/>
      <c r="AI5" s="42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M5" s="14">
        <f t="shared" si="5"/>
        <v>52928.041670144652</v>
      </c>
      <c r="CN5" s="14">
        <f t="array" ref="CN5">T5+IFERROR(IF(INDEX('[1]Battle Plan Tracker'!$A$4:$BK$61,MATCH(1,IF(('[1]Battle Plan Tracker'!$B$4:$B$61='Savings tracker full version'!$B5),IF('[1]Battle Plan Tracker'!$V$4:$V$61="",1)),0),MATCH('[1]Battle Plan Tracker'!$AY$3,'[1]Battle Plan Tracker'!$A$3:$BK$3,0))="",0,INDEX('[1]Battle Plan Tracker'!$A$4:$BK$61,MATCH(1,IF(('[1]Battle Plan Tracker'!$B$4:$B$61='Savings tracker full version'!$B5),IF('[1]Battle Plan Tracker'!$V$4:$V$61="",1)),0),MATCH('[1]Battle Plan Tracker'!$AY$3,'[1]Battle Plan Tracker'!$A$3:$BK$3,0))),0)</f>
        <v>40000.153461220267</v>
      </c>
      <c r="CO5" s="15">
        <f t="array" ref="CO5">U5+IFERROR(IF(INDEX('[1]Battle Plan Tracker'!$A$4:$BK$61,MATCH(1,IF(('[1]Battle Plan Tracker'!$B$4:$B$61='Savings tracker full version'!$B5),IF('[1]Battle Plan Tracker'!$V$4:$V$61="",1)),0),MATCH('[1]Battle Plan Tracker'!$BD$3,'[1]Battle Plan Tracker'!$A$3:$BK$3,0))="",0,INDEX('[1]Battle Plan Tracker'!$A$4:$BK$61,MATCH(1,IF(('[1]Battle Plan Tracker'!$B$4:$B$61='Savings tracker full version'!$B5),IF('[1]Battle Plan Tracker'!$V$4:$V$61="",1)),0),MATCH('[1]Battle Plan Tracker'!$BD$3,'[1]Battle Plan Tracker'!$A$3:$BK$3,0))),0)</f>
        <v>14478.367972871198</v>
      </c>
      <c r="CP5" s="14">
        <f t="array" ref="CP5">V5+W5+IFERROR(IF(INDEX('[1]Battle Plan Tracker'!$A$4:$BK$61,MATCH(1,IF(('[1]Battle Plan Tracker'!$B$4:$B$61='Savings tracker full version'!$B5),IF('[1]Battle Plan Tracker'!$V$4:$V$61="",1)),0),MATCH('[1]Battle Plan Tracker'!$BI$3,'[1]Battle Plan Tracker'!$A$3:$BK$3,0))="",0,INDEX('[1]Battle Plan Tracker'!$A$4:$BK$61,MATCH(1,IF(('[1]Battle Plan Tracker'!$B$4:$B$61='Savings tracker full version'!$B5),IF('[1]Battle Plan Tracker'!$V$4:$V$61="",1)),0),MATCH('[1]Battle Plan Tracker'!$BI$3,'[1]Battle Plan Tracker'!$A$3:$BK$3,0))),0)</f>
        <v>-1550.4797639468161</v>
      </c>
      <c r="CQ5" s="39">
        <f t="shared" si="6"/>
        <v>3.9740077336732134E-2</v>
      </c>
      <c r="CR5" s="39">
        <f t="shared" si="7"/>
        <v>3.6765689102175474E-2</v>
      </c>
      <c r="CS5" s="39">
        <f t="shared" si="8"/>
        <v>2.0158125362828749E-2</v>
      </c>
      <c r="CT5" s="39">
        <f t="shared" si="9"/>
        <v>1.7186392610728119E-2</v>
      </c>
      <c r="CU5" s="40">
        <f t="shared" si="10"/>
        <v>11.086039795460335</v>
      </c>
      <c r="CW5" s="43">
        <f t="shared" ref="CW5:DL24" si="20">IF($U5=0,"",AI5*$CO5/$U5)</f>
        <v>0</v>
      </c>
      <c r="CX5" s="43">
        <f t="shared" si="11"/>
        <v>0</v>
      </c>
      <c r="CY5" s="43">
        <f t="shared" si="11"/>
        <v>0</v>
      </c>
      <c r="CZ5" s="43">
        <f t="shared" si="11"/>
        <v>0</v>
      </c>
      <c r="DA5" s="43">
        <f t="shared" si="11"/>
        <v>0</v>
      </c>
      <c r="DB5" s="43">
        <f t="shared" si="11"/>
        <v>0</v>
      </c>
      <c r="DC5" s="43">
        <f t="shared" si="11"/>
        <v>0</v>
      </c>
      <c r="DD5" s="43">
        <f t="shared" si="11"/>
        <v>0</v>
      </c>
      <c r="DE5" s="43">
        <f t="shared" si="11"/>
        <v>0</v>
      </c>
      <c r="DF5" s="43">
        <f t="shared" si="11"/>
        <v>0</v>
      </c>
      <c r="DG5" s="43">
        <f t="shared" si="11"/>
        <v>0</v>
      </c>
      <c r="DH5" s="43">
        <f t="shared" si="11"/>
        <v>0</v>
      </c>
      <c r="DI5" s="43">
        <f t="shared" si="11"/>
        <v>0</v>
      </c>
      <c r="DJ5" s="43">
        <f t="shared" si="11"/>
        <v>0</v>
      </c>
      <c r="DK5" s="43">
        <f t="shared" si="11"/>
        <v>0</v>
      </c>
      <c r="DL5" s="43">
        <f t="shared" si="11"/>
        <v>0</v>
      </c>
      <c r="DM5" s="43">
        <f t="shared" si="11"/>
        <v>0</v>
      </c>
      <c r="DN5" s="43">
        <f t="shared" si="12"/>
        <v>0</v>
      </c>
      <c r="DO5" s="43">
        <f t="shared" si="12"/>
        <v>0</v>
      </c>
      <c r="DP5" s="43">
        <f t="shared" si="12"/>
        <v>0</v>
      </c>
      <c r="DQ5" s="43">
        <f t="shared" si="12"/>
        <v>0</v>
      </c>
      <c r="DR5" s="43">
        <f t="shared" si="12"/>
        <v>0</v>
      </c>
      <c r="DS5" s="43">
        <f t="shared" si="12"/>
        <v>0</v>
      </c>
      <c r="DT5" s="43">
        <f t="shared" si="12"/>
        <v>0</v>
      </c>
      <c r="DU5" s="43">
        <f t="shared" si="12"/>
        <v>0</v>
      </c>
      <c r="DV5" s="43">
        <f t="shared" si="12"/>
        <v>0</v>
      </c>
      <c r="DW5" s="43">
        <f t="shared" si="12"/>
        <v>0</v>
      </c>
      <c r="DX5" s="43">
        <f t="shared" si="12"/>
        <v>0</v>
      </c>
      <c r="DY5" s="43">
        <f t="shared" si="12"/>
        <v>0</v>
      </c>
      <c r="DZ5" s="43">
        <f t="shared" si="12"/>
        <v>0</v>
      </c>
      <c r="EA5" s="43">
        <f t="shared" si="12"/>
        <v>0</v>
      </c>
      <c r="EB5" s="43">
        <f t="shared" si="12"/>
        <v>0</v>
      </c>
      <c r="EC5" s="43">
        <f t="shared" si="12"/>
        <v>0</v>
      </c>
      <c r="ED5" s="43">
        <f t="shared" si="13"/>
        <v>0</v>
      </c>
      <c r="EE5" s="43">
        <f t="shared" si="13"/>
        <v>0</v>
      </c>
      <c r="EF5" s="43">
        <f t="shared" si="13"/>
        <v>0</v>
      </c>
      <c r="EG5" s="43">
        <f t="shared" si="13"/>
        <v>0</v>
      </c>
      <c r="EH5" s="43">
        <f t="shared" si="13"/>
        <v>0</v>
      </c>
      <c r="EI5" s="43">
        <f t="shared" si="13"/>
        <v>0</v>
      </c>
      <c r="EJ5" s="43">
        <f t="shared" si="13"/>
        <v>0</v>
      </c>
      <c r="EK5" s="43">
        <f t="shared" si="13"/>
        <v>0</v>
      </c>
      <c r="EL5" s="43">
        <f t="shared" si="13"/>
        <v>0</v>
      </c>
      <c r="EM5" s="43">
        <f t="shared" si="13"/>
        <v>0</v>
      </c>
      <c r="EN5" s="43">
        <f t="shared" si="13"/>
        <v>0</v>
      </c>
      <c r="EO5" s="43">
        <f t="shared" si="13"/>
        <v>0</v>
      </c>
      <c r="EP5" s="43">
        <f t="shared" si="13"/>
        <v>0</v>
      </c>
      <c r="EQ5" s="43">
        <f t="shared" si="13"/>
        <v>0</v>
      </c>
      <c r="ER5" s="43">
        <f t="shared" si="13"/>
        <v>0</v>
      </c>
      <c r="ES5" s="43">
        <f t="shared" si="13"/>
        <v>0</v>
      </c>
      <c r="ET5" s="43">
        <f t="shared" si="14"/>
        <v>0</v>
      </c>
      <c r="EU5" s="43">
        <f t="shared" si="14"/>
        <v>0</v>
      </c>
      <c r="EV5" s="43">
        <f t="shared" si="14"/>
        <v>0</v>
      </c>
      <c r="EW5" s="43">
        <f t="shared" si="14"/>
        <v>0</v>
      </c>
      <c r="EX5" s="43">
        <f t="shared" si="14"/>
        <v>0</v>
      </c>
      <c r="EY5" s="43">
        <f t="shared" si="14"/>
        <v>0</v>
      </c>
    </row>
    <row r="6" spans="1:156" ht="15" customHeight="1" x14ac:dyDescent="0.25">
      <c r="A6" s="10">
        <v>3</v>
      </c>
      <c r="B6" s="11" t="str">
        <f t="shared" si="15"/>
        <v>CH-F&amp;B-Emmi Frisch_Common</v>
      </c>
      <c r="C6" s="10" t="s">
        <v>27</v>
      </c>
      <c r="D6" s="12" t="s">
        <v>28</v>
      </c>
      <c r="E6" s="12" t="s">
        <v>29</v>
      </c>
      <c r="F6" s="11" t="str">
        <f>IFERROR(INDEX('[1]MHR metrics per Country'!$A$2:$D$13,MATCH($E6,'[1]MHR metrics per Country'!$A$2:$A$13,0),MATCH('[1]MHR metrics per Country'!$B$1,'[1]MHR metrics per Country'!$A$1:$D$1,0)),"")</f>
        <v>CH</v>
      </c>
      <c r="G6" s="10" t="s">
        <v>30</v>
      </c>
      <c r="H6" s="12" t="s">
        <v>37</v>
      </c>
      <c r="I6" s="12" t="s">
        <v>37</v>
      </c>
      <c r="J6" s="11" t="s">
        <v>38</v>
      </c>
      <c r="K6" s="13" t="s">
        <v>39</v>
      </c>
      <c r="L6" s="33" t="s">
        <v>370</v>
      </c>
      <c r="M6" s="34">
        <v>177</v>
      </c>
      <c r="N6" s="35">
        <v>652617.23598294728</v>
      </c>
      <c r="O6" s="35">
        <v>695447.30271796836</v>
      </c>
      <c r="P6" s="35">
        <v>439787.09369884682</v>
      </c>
      <c r="Q6" s="36">
        <v>823159.80923857284</v>
      </c>
      <c r="R6" s="36">
        <v>504102.20714213914</v>
      </c>
      <c r="S6" s="35">
        <f t="shared" si="16"/>
        <v>35240.635884864387</v>
      </c>
      <c r="T6" s="35">
        <v>5507.594985196627</v>
      </c>
      <c r="U6" s="36">
        <v>27575.892896014051</v>
      </c>
      <c r="V6" s="35">
        <v>-651.71648471319861</v>
      </c>
      <c r="W6" s="35">
        <v>2808.8644883669094</v>
      </c>
      <c r="X6" s="33"/>
      <c r="Y6" s="17">
        <f>IFERROR(INDEX('[1]MHR metrics per Country'!$A$2:$D$13,MATCH($E6,'[1]MHR metrics per Country'!$A$2:$A$13,0),MATCH('[1]MHR metrics per Country'!$D$1,'[1]MHR metrics per Country'!$A$1:$D$1,0)),"")</f>
        <v>1306</v>
      </c>
      <c r="Z6" s="38">
        <f t="shared" si="0"/>
        <v>0.67388213098058347</v>
      </c>
      <c r="AA6" s="38">
        <f t="shared" si="1"/>
        <v>0.61239895520219378</v>
      </c>
      <c r="AB6" s="39">
        <f t="shared" si="17"/>
        <v>1.2523321089017827E-2</v>
      </c>
      <c r="AC6" s="39">
        <f t="shared" si="18"/>
        <v>8.4392423024214139E-3</v>
      </c>
      <c r="AD6" s="39">
        <f t="shared" si="2"/>
        <v>5.470297988248763E-2</v>
      </c>
      <c r="AE6" s="39">
        <f t="shared" si="3"/>
        <v>3.3500047726482053E-2</v>
      </c>
      <c r="AF6" s="40">
        <f t="shared" si="4"/>
        <v>21.114772508433422</v>
      </c>
      <c r="AG6" s="14">
        <f t="shared" si="19"/>
        <v>2157.1480036537109</v>
      </c>
      <c r="AH6" s="41"/>
      <c r="AI6" s="42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M6" s="14">
        <f t="shared" si="5"/>
        <v>35240.635884864387</v>
      </c>
      <c r="CN6" s="14">
        <f t="array" ref="CN6">T6+IFERROR(IF(INDEX('[1]Battle Plan Tracker'!$A$4:$BK$61,MATCH(1,IF(('[1]Battle Plan Tracker'!$B$4:$B$61='Savings tracker full version'!$B6),IF('[1]Battle Plan Tracker'!$V$4:$V$61="",1)),0),MATCH('[1]Battle Plan Tracker'!$AY$3,'[1]Battle Plan Tracker'!$A$3:$BK$3,0))="",0,INDEX('[1]Battle Plan Tracker'!$A$4:$BK$61,MATCH(1,IF(('[1]Battle Plan Tracker'!$B$4:$B$61='Savings tracker full version'!$B6),IF('[1]Battle Plan Tracker'!$V$4:$V$61="",1)),0),MATCH('[1]Battle Plan Tracker'!$AY$3,'[1]Battle Plan Tracker'!$A$3:$BK$3,0))),0)</f>
        <v>5507.594985196627</v>
      </c>
      <c r="CO6" s="15">
        <f t="array" ref="CO6">U6+IFERROR(IF(INDEX('[1]Battle Plan Tracker'!$A$4:$BK$61,MATCH(1,IF(('[1]Battle Plan Tracker'!$B$4:$B$61='Savings tracker full version'!$B6),IF('[1]Battle Plan Tracker'!$V$4:$V$61="",1)),0),MATCH('[1]Battle Plan Tracker'!$BD$3,'[1]Battle Plan Tracker'!$A$3:$BK$3,0))="",0,INDEX('[1]Battle Plan Tracker'!$A$4:$BK$61,MATCH(1,IF(('[1]Battle Plan Tracker'!$B$4:$B$61='Savings tracker full version'!$B6),IF('[1]Battle Plan Tracker'!$V$4:$V$61="",1)),0),MATCH('[1]Battle Plan Tracker'!$BD$3,'[1]Battle Plan Tracker'!$A$3:$BK$3,0))),0)</f>
        <v>27575.892896014051</v>
      </c>
      <c r="CP6" s="14">
        <f t="array" ref="CP6">V6+W6+IFERROR(IF(INDEX('[1]Battle Plan Tracker'!$A$4:$BK$61,MATCH(1,IF(('[1]Battle Plan Tracker'!$B$4:$B$61='Savings tracker full version'!$B6),IF('[1]Battle Plan Tracker'!$V$4:$V$61="",1)),0),MATCH('[1]Battle Plan Tracker'!$BI$3,'[1]Battle Plan Tracker'!$A$3:$BK$3,0))="",0,INDEX('[1]Battle Plan Tracker'!$A$4:$BK$61,MATCH(1,IF(('[1]Battle Plan Tracker'!$B$4:$B$61='Savings tracker full version'!$B6),IF('[1]Battle Plan Tracker'!$V$4:$V$61="",1)),0),MATCH('[1]Battle Plan Tracker'!$BI$3,'[1]Battle Plan Tracker'!$A$3:$BK$3,0))),0)</f>
        <v>2157.1480036537109</v>
      </c>
      <c r="CQ6" s="39">
        <f t="shared" si="6"/>
        <v>1.2523321089017827E-2</v>
      </c>
      <c r="CR6" s="39">
        <f t="shared" si="7"/>
        <v>8.4392423024214139E-3</v>
      </c>
      <c r="CS6" s="39">
        <f t="shared" si="8"/>
        <v>5.470297988248763E-2</v>
      </c>
      <c r="CT6" s="39">
        <f t="shared" si="9"/>
        <v>3.3500047726482053E-2</v>
      </c>
      <c r="CU6" s="40">
        <f t="shared" si="10"/>
        <v>21.114772508433422</v>
      </c>
      <c r="CW6" s="43">
        <f t="shared" si="20"/>
        <v>0</v>
      </c>
      <c r="CX6" s="43">
        <f t="shared" si="11"/>
        <v>0</v>
      </c>
      <c r="CY6" s="43">
        <f t="shared" si="11"/>
        <v>0</v>
      </c>
      <c r="CZ6" s="43">
        <f t="shared" si="11"/>
        <v>0</v>
      </c>
      <c r="DA6" s="43">
        <f t="shared" si="11"/>
        <v>0</v>
      </c>
      <c r="DB6" s="43">
        <f t="shared" si="11"/>
        <v>0</v>
      </c>
      <c r="DC6" s="43">
        <f t="shared" si="11"/>
        <v>0</v>
      </c>
      <c r="DD6" s="43">
        <f t="shared" si="11"/>
        <v>0</v>
      </c>
      <c r="DE6" s="43">
        <f t="shared" si="11"/>
        <v>0</v>
      </c>
      <c r="DF6" s="43">
        <f t="shared" si="11"/>
        <v>0</v>
      </c>
      <c r="DG6" s="43">
        <f t="shared" si="11"/>
        <v>0</v>
      </c>
      <c r="DH6" s="43">
        <f t="shared" si="11"/>
        <v>0</v>
      </c>
      <c r="DI6" s="43">
        <f t="shared" si="11"/>
        <v>0</v>
      </c>
      <c r="DJ6" s="43">
        <f t="shared" si="11"/>
        <v>0</v>
      </c>
      <c r="DK6" s="43">
        <f t="shared" si="11"/>
        <v>0</v>
      </c>
      <c r="DL6" s="43">
        <f t="shared" si="11"/>
        <v>0</v>
      </c>
      <c r="DM6" s="43">
        <f t="shared" si="11"/>
        <v>0</v>
      </c>
      <c r="DN6" s="43">
        <f t="shared" si="12"/>
        <v>0</v>
      </c>
      <c r="DO6" s="43">
        <f t="shared" si="12"/>
        <v>0</v>
      </c>
      <c r="DP6" s="43">
        <f t="shared" si="12"/>
        <v>0</v>
      </c>
      <c r="DQ6" s="43">
        <f t="shared" si="12"/>
        <v>0</v>
      </c>
      <c r="DR6" s="43">
        <f t="shared" si="12"/>
        <v>0</v>
      </c>
      <c r="DS6" s="43">
        <f t="shared" si="12"/>
        <v>0</v>
      </c>
      <c r="DT6" s="43">
        <f t="shared" si="12"/>
        <v>0</v>
      </c>
      <c r="DU6" s="43">
        <f t="shared" si="12"/>
        <v>0</v>
      </c>
      <c r="DV6" s="43">
        <f t="shared" si="12"/>
        <v>0</v>
      </c>
      <c r="DW6" s="43">
        <f t="shared" si="12"/>
        <v>0</v>
      </c>
      <c r="DX6" s="43">
        <f t="shared" si="12"/>
        <v>0</v>
      </c>
      <c r="DY6" s="43">
        <f t="shared" si="12"/>
        <v>0</v>
      </c>
      <c r="DZ6" s="43">
        <f t="shared" si="12"/>
        <v>0</v>
      </c>
      <c r="EA6" s="43">
        <f t="shared" si="12"/>
        <v>0</v>
      </c>
      <c r="EB6" s="43">
        <f t="shared" si="12"/>
        <v>0</v>
      </c>
      <c r="EC6" s="43">
        <f t="shared" si="12"/>
        <v>0</v>
      </c>
      <c r="ED6" s="43">
        <f t="shared" si="13"/>
        <v>0</v>
      </c>
      <c r="EE6" s="43">
        <f t="shared" si="13"/>
        <v>0</v>
      </c>
      <c r="EF6" s="43">
        <f t="shared" si="13"/>
        <v>0</v>
      </c>
      <c r="EG6" s="43">
        <f t="shared" si="13"/>
        <v>0</v>
      </c>
      <c r="EH6" s="43">
        <f t="shared" si="13"/>
        <v>0</v>
      </c>
      <c r="EI6" s="43">
        <f t="shared" si="13"/>
        <v>0</v>
      </c>
      <c r="EJ6" s="43">
        <f t="shared" si="13"/>
        <v>0</v>
      </c>
      <c r="EK6" s="43">
        <f t="shared" si="13"/>
        <v>0</v>
      </c>
      <c r="EL6" s="43">
        <f t="shared" si="13"/>
        <v>0</v>
      </c>
      <c r="EM6" s="43">
        <f t="shared" si="13"/>
        <v>0</v>
      </c>
      <c r="EN6" s="43">
        <f t="shared" si="13"/>
        <v>0</v>
      </c>
      <c r="EO6" s="43">
        <f t="shared" si="13"/>
        <v>0</v>
      </c>
      <c r="EP6" s="43">
        <f t="shared" si="13"/>
        <v>0</v>
      </c>
      <c r="EQ6" s="43">
        <f t="shared" si="13"/>
        <v>0</v>
      </c>
      <c r="ER6" s="43">
        <f t="shared" si="13"/>
        <v>0</v>
      </c>
      <c r="ES6" s="43">
        <f t="shared" si="13"/>
        <v>0</v>
      </c>
      <c r="ET6" s="43">
        <f t="shared" si="14"/>
        <v>0</v>
      </c>
      <c r="EU6" s="43">
        <f t="shared" si="14"/>
        <v>0</v>
      </c>
      <c r="EV6" s="43">
        <f t="shared" si="14"/>
        <v>0</v>
      </c>
      <c r="EW6" s="43">
        <f t="shared" si="14"/>
        <v>0</v>
      </c>
      <c r="EX6" s="43">
        <f t="shared" si="14"/>
        <v>0</v>
      </c>
      <c r="EY6" s="43">
        <f t="shared" si="14"/>
        <v>0</v>
      </c>
    </row>
    <row r="7" spans="1:156" ht="15" customHeight="1" x14ac:dyDescent="0.25">
      <c r="A7" s="10">
        <v>4</v>
      </c>
      <c r="B7" s="11" t="str">
        <f t="shared" si="15"/>
        <v xml:space="preserve">CH-F&amp;B-Aryzta Food-Aryzta Food </v>
      </c>
      <c r="C7" s="10" t="s">
        <v>27</v>
      </c>
      <c r="D7" s="12" t="s">
        <v>28</v>
      </c>
      <c r="E7" s="12" t="s">
        <v>29</v>
      </c>
      <c r="F7" s="11" t="str">
        <f>IFERROR(INDEX('[1]MHR metrics per Country'!$A$2:$D$13,MATCH($E7,'[1]MHR metrics per Country'!$A$2:$A$13,0),MATCH('[1]MHR metrics per Country'!$B$1,'[1]MHR metrics per Country'!$A$1:$D$1,0)),"")</f>
        <v>CH</v>
      </c>
      <c r="G7" s="10" t="s">
        <v>30</v>
      </c>
      <c r="H7" s="12" t="s">
        <v>40</v>
      </c>
      <c r="I7" s="12" t="s">
        <v>41</v>
      </c>
      <c r="J7" s="11" t="s">
        <v>32</v>
      </c>
      <c r="K7" s="13" t="s">
        <v>33</v>
      </c>
      <c r="L7" s="33" t="s">
        <v>370</v>
      </c>
      <c r="M7" s="34">
        <v>59</v>
      </c>
      <c r="N7" s="35">
        <v>891766.08508280781</v>
      </c>
      <c r="O7" s="35">
        <v>430150.32565215044</v>
      </c>
      <c r="P7" s="35">
        <v>308548.68616552436</v>
      </c>
      <c r="Q7" s="36">
        <v>512882.29256725818</v>
      </c>
      <c r="R7" s="36">
        <v>158088.46487694685</v>
      </c>
      <c r="S7" s="35">
        <f t="shared" si="16"/>
        <v>29592.814911725771</v>
      </c>
      <c r="T7" s="35">
        <v>31763.343052453249</v>
      </c>
      <c r="U7" s="36">
        <v>0</v>
      </c>
      <c r="V7" s="35">
        <v>-2209.6389571148084</v>
      </c>
      <c r="W7" s="35">
        <v>39.110816387329336</v>
      </c>
      <c r="X7" s="17"/>
      <c r="Y7" s="17">
        <f>IFERROR(INDEX('[1]MHR metrics per Country'!$A$2:$D$13,MATCH($E7,'[1]MHR metrics per Country'!$A$2:$A$13,0),MATCH('[1]MHR metrics per Country'!$D$1,'[1]MHR metrics per Country'!$A$1:$D$1,0)),"")</f>
        <v>1306</v>
      </c>
      <c r="Z7" s="38">
        <f t="shared" si="0"/>
        <v>0.3459973319537859</v>
      </c>
      <c r="AA7" s="38">
        <f t="shared" si="1"/>
        <v>0.30823537323861788</v>
      </c>
      <c r="AB7" s="39">
        <f t="shared" si="17"/>
        <v>0.1029443471213274</v>
      </c>
      <c r="AC7" s="39">
        <f t="shared" si="18"/>
        <v>3.5618469443703685E-2</v>
      </c>
      <c r="AD7" s="39">
        <f t="shared" si="2"/>
        <v>0</v>
      </c>
      <c r="AE7" s="39">
        <f t="shared" si="3"/>
        <v>0</v>
      </c>
      <c r="AF7" s="40">
        <f t="shared" si="4"/>
        <v>0</v>
      </c>
      <c r="AG7" s="14">
        <f t="shared" si="19"/>
        <v>-2170.5281407274792</v>
      </c>
      <c r="AH7" s="41"/>
      <c r="AI7" s="42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M7" s="14">
        <f t="shared" si="5"/>
        <v>29592.814911725771</v>
      </c>
      <c r="CN7" s="14">
        <f t="array" ref="CN7">T7+IFERROR(IF(INDEX('[1]Battle Plan Tracker'!$A$4:$BK$61,MATCH(1,IF(('[1]Battle Plan Tracker'!$B$4:$B$61='Savings tracker full version'!$B7),IF('[1]Battle Plan Tracker'!$V$4:$V$61="",1)),0),MATCH('[1]Battle Plan Tracker'!$AY$3,'[1]Battle Plan Tracker'!$A$3:$BK$3,0))="",0,INDEX('[1]Battle Plan Tracker'!$A$4:$BK$61,MATCH(1,IF(('[1]Battle Plan Tracker'!$B$4:$B$61='Savings tracker full version'!$B7),IF('[1]Battle Plan Tracker'!$V$4:$V$61="",1)),0),MATCH('[1]Battle Plan Tracker'!$AY$3,'[1]Battle Plan Tracker'!$A$3:$BK$3,0))),0)</f>
        <v>31763.343052453249</v>
      </c>
      <c r="CO7" s="15">
        <f t="array" ref="CO7">U7+IFERROR(IF(INDEX('[1]Battle Plan Tracker'!$A$4:$BK$61,MATCH(1,IF(('[1]Battle Plan Tracker'!$B$4:$B$61='Savings tracker full version'!$B7),IF('[1]Battle Plan Tracker'!$V$4:$V$61="",1)),0),MATCH('[1]Battle Plan Tracker'!$BD$3,'[1]Battle Plan Tracker'!$A$3:$BK$3,0))="",0,INDEX('[1]Battle Plan Tracker'!$A$4:$BK$61,MATCH(1,IF(('[1]Battle Plan Tracker'!$B$4:$B$61='Savings tracker full version'!$B7),IF('[1]Battle Plan Tracker'!$V$4:$V$61="",1)),0),MATCH('[1]Battle Plan Tracker'!$BD$3,'[1]Battle Plan Tracker'!$A$3:$BK$3,0))),0)</f>
        <v>0</v>
      </c>
      <c r="CP7" s="14">
        <f t="array" ref="CP7">V7+W7+IFERROR(IF(INDEX('[1]Battle Plan Tracker'!$A$4:$BK$61,MATCH(1,IF(('[1]Battle Plan Tracker'!$B$4:$B$61='Savings tracker full version'!$B7),IF('[1]Battle Plan Tracker'!$V$4:$V$61="",1)),0),MATCH('[1]Battle Plan Tracker'!$BI$3,'[1]Battle Plan Tracker'!$A$3:$BK$3,0))="",0,INDEX('[1]Battle Plan Tracker'!$A$4:$BK$61,MATCH(1,IF(('[1]Battle Plan Tracker'!$B$4:$B$61='Savings tracker full version'!$B7),IF('[1]Battle Plan Tracker'!$V$4:$V$61="",1)),0),MATCH('[1]Battle Plan Tracker'!$BI$3,'[1]Battle Plan Tracker'!$A$3:$BK$3,0))),0)</f>
        <v>-2170.5281407274792</v>
      </c>
      <c r="CQ7" s="39">
        <f t="shared" si="6"/>
        <v>0.1029443471213274</v>
      </c>
      <c r="CR7" s="39">
        <f t="shared" si="7"/>
        <v>3.5618469443703685E-2</v>
      </c>
      <c r="CS7" s="39">
        <f t="shared" si="8"/>
        <v>0</v>
      </c>
      <c r="CT7" s="39">
        <f t="shared" si="9"/>
        <v>0</v>
      </c>
      <c r="CU7" s="40">
        <f t="shared" si="10"/>
        <v>0</v>
      </c>
      <c r="CW7" s="43" t="str">
        <f t="shared" si="20"/>
        <v/>
      </c>
      <c r="CX7" s="43" t="str">
        <f t="shared" si="11"/>
        <v/>
      </c>
      <c r="CY7" s="43" t="str">
        <f t="shared" si="11"/>
        <v/>
      </c>
      <c r="CZ7" s="43" t="str">
        <f t="shared" si="11"/>
        <v/>
      </c>
      <c r="DA7" s="43" t="str">
        <f t="shared" si="11"/>
        <v/>
      </c>
      <c r="DB7" s="43" t="str">
        <f t="shared" si="11"/>
        <v/>
      </c>
      <c r="DC7" s="43" t="str">
        <f t="shared" si="11"/>
        <v/>
      </c>
      <c r="DD7" s="43" t="str">
        <f t="shared" si="11"/>
        <v/>
      </c>
      <c r="DE7" s="43" t="str">
        <f t="shared" si="11"/>
        <v/>
      </c>
      <c r="DF7" s="43" t="str">
        <f t="shared" si="11"/>
        <v/>
      </c>
      <c r="DG7" s="43" t="str">
        <f t="shared" si="11"/>
        <v/>
      </c>
      <c r="DH7" s="43" t="str">
        <f t="shared" si="11"/>
        <v/>
      </c>
      <c r="DI7" s="43" t="str">
        <f t="shared" si="11"/>
        <v/>
      </c>
      <c r="DJ7" s="43" t="str">
        <f t="shared" si="11"/>
        <v/>
      </c>
      <c r="DK7" s="43" t="str">
        <f t="shared" si="11"/>
        <v/>
      </c>
      <c r="DL7" s="43" t="str">
        <f t="shared" si="11"/>
        <v/>
      </c>
      <c r="DM7" s="43" t="str">
        <f t="shared" si="11"/>
        <v/>
      </c>
      <c r="DN7" s="43" t="str">
        <f t="shared" si="12"/>
        <v/>
      </c>
      <c r="DO7" s="43" t="str">
        <f t="shared" si="12"/>
        <v/>
      </c>
      <c r="DP7" s="43" t="str">
        <f t="shared" si="12"/>
        <v/>
      </c>
      <c r="DQ7" s="43" t="str">
        <f t="shared" si="12"/>
        <v/>
      </c>
      <c r="DR7" s="43" t="str">
        <f t="shared" si="12"/>
        <v/>
      </c>
      <c r="DS7" s="43" t="str">
        <f t="shared" si="12"/>
        <v/>
      </c>
      <c r="DT7" s="43" t="str">
        <f t="shared" si="12"/>
        <v/>
      </c>
      <c r="DU7" s="43" t="str">
        <f t="shared" si="12"/>
        <v/>
      </c>
      <c r="DV7" s="43" t="str">
        <f t="shared" si="12"/>
        <v/>
      </c>
      <c r="DW7" s="43" t="str">
        <f t="shared" si="12"/>
        <v/>
      </c>
      <c r="DX7" s="43" t="str">
        <f t="shared" si="12"/>
        <v/>
      </c>
      <c r="DY7" s="43" t="str">
        <f t="shared" si="12"/>
        <v/>
      </c>
      <c r="DZ7" s="43" t="str">
        <f t="shared" si="12"/>
        <v/>
      </c>
      <c r="EA7" s="43" t="str">
        <f t="shared" si="12"/>
        <v/>
      </c>
      <c r="EB7" s="43" t="str">
        <f t="shared" si="12"/>
        <v/>
      </c>
      <c r="EC7" s="43" t="str">
        <f t="shared" si="12"/>
        <v/>
      </c>
      <c r="ED7" s="43" t="str">
        <f t="shared" si="13"/>
        <v/>
      </c>
      <c r="EE7" s="43" t="str">
        <f t="shared" si="13"/>
        <v/>
      </c>
      <c r="EF7" s="43" t="str">
        <f t="shared" si="13"/>
        <v/>
      </c>
      <c r="EG7" s="43" t="str">
        <f t="shared" si="13"/>
        <v/>
      </c>
      <c r="EH7" s="43" t="str">
        <f t="shared" si="13"/>
        <v/>
      </c>
      <c r="EI7" s="43" t="str">
        <f t="shared" si="13"/>
        <v/>
      </c>
      <c r="EJ7" s="43" t="str">
        <f t="shared" si="13"/>
        <v/>
      </c>
      <c r="EK7" s="43" t="str">
        <f t="shared" si="13"/>
        <v/>
      </c>
      <c r="EL7" s="43" t="str">
        <f t="shared" si="13"/>
        <v/>
      </c>
      <c r="EM7" s="43" t="str">
        <f t="shared" si="13"/>
        <v/>
      </c>
      <c r="EN7" s="43" t="str">
        <f t="shared" si="13"/>
        <v/>
      </c>
      <c r="EO7" s="43" t="str">
        <f t="shared" si="13"/>
        <v/>
      </c>
      <c r="EP7" s="43" t="str">
        <f t="shared" si="13"/>
        <v/>
      </c>
      <c r="EQ7" s="43" t="str">
        <f t="shared" si="13"/>
        <v/>
      </c>
      <c r="ER7" s="43" t="str">
        <f t="shared" si="13"/>
        <v/>
      </c>
      <c r="ES7" s="43" t="str">
        <f t="shared" si="13"/>
        <v/>
      </c>
      <c r="ET7" s="43" t="str">
        <f t="shared" si="14"/>
        <v/>
      </c>
      <c r="EU7" s="43" t="str">
        <f t="shared" si="14"/>
        <v/>
      </c>
      <c r="EV7" s="43" t="str">
        <f t="shared" si="14"/>
        <v/>
      </c>
      <c r="EW7" s="43" t="str">
        <f t="shared" si="14"/>
        <v/>
      </c>
      <c r="EX7" s="43" t="str">
        <f t="shared" si="14"/>
        <v/>
      </c>
      <c r="EY7" s="43" t="str">
        <f t="shared" si="14"/>
        <v/>
      </c>
    </row>
    <row r="8" spans="1:156" ht="15" customHeight="1" x14ac:dyDescent="0.25">
      <c r="A8" s="10">
        <v>5</v>
      </c>
      <c r="B8" s="11" t="str">
        <f t="shared" si="15"/>
        <v>DE-Services-Cleaning (several)_Common</v>
      </c>
      <c r="C8" s="10" t="s">
        <v>27</v>
      </c>
      <c r="D8" s="12" t="s">
        <v>28</v>
      </c>
      <c r="E8" s="12" t="s">
        <v>42</v>
      </c>
      <c r="F8" s="11" t="str">
        <f>IFERROR(INDEX('[1]MHR metrics per Country'!$A$2:$D$13,MATCH($E8,'[1]MHR metrics per Country'!$A$2:$A$13,0),MATCH('[1]MHR metrics per Country'!$B$1,'[1]MHR metrics per Country'!$A$1:$D$1,0)),"")</f>
        <v>DE</v>
      </c>
      <c r="G8" s="10" t="s">
        <v>43</v>
      </c>
      <c r="H8" s="12" t="s">
        <v>44</v>
      </c>
      <c r="I8" s="12" t="s">
        <v>44</v>
      </c>
      <c r="J8" s="11" t="s">
        <v>45</v>
      </c>
      <c r="K8" s="13" t="s">
        <v>46</v>
      </c>
      <c r="L8" s="33" t="s">
        <v>370</v>
      </c>
      <c r="M8" s="34"/>
      <c r="N8" s="35"/>
      <c r="O8" s="35"/>
      <c r="P8" s="35"/>
      <c r="Q8" s="36">
        <v>4445672.9079701491</v>
      </c>
      <c r="R8" s="36">
        <v>4011424.5992367724</v>
      </c>
      <c r="S8" s="35">
        <f t="shared" si="16"/>
        <v>357166.22172156174</v>
      </c>
      <c r="T8" s="35"/>
      <c r="U8" s="36">
        <v>307166.22172156174</v>
      </c>
      <c r="V8" s="35"/>
      <c r="W8" s="35">
        <v>50000</v>
      </c>
      <c r="X8" s="17"/>
      <c r="Y8" s="17">
        <f>IFERROR(INDEX('[1]MHR metrics per Country'!$A$2:$D$13,MATCH($E8,'[1]MHR metrics per Country'!$A$2:$A$13,0),MATCH('[1]MHR metrics per Country'!$D$1,'[1]MHR metrics per Country'!$A$1:$D$1,0)),"")</f>
        <v>1622</v>
      </c>
      <c r="Z8" s="38" t="str">
        <f t="shared" si="0"/>
        <v/>
      </c>
      <c r="AA8" s="38">
        <f t="shared" si="1"/>
        <v>0.90232112939418874</v>
      </c>
      <c r="AB8" s="39" t="str">
        <f t="shared" si="17"/>
        <v/>
      </c>
      <c r="AC8" s="39" t="str">
        <f t="shared" si="18"/>
        <v/>
      </c>
      <c r="AD8" s="39">
        <f t="shared" si="2"/>
        <v>7.6572851894063834E-2</v>
      </c>
      <c r="AE8" s="39">
        <f t="shared" si="3"/>
        <v>6.9093302201985632E-2</v>
      </c>
      <c r="AF8" s="40">
        <f t="shared" si="4"/>
        <v>189.37498256569774</v>
      </c>
      <c r="AG8" s="14">
        <f t="shared" si="19"/>
        <v>50000</v>
      </c>
      <c r="AH8" s="41"/>
      <c r="AI8" s="42">
        <v>106084.49454601295</v>
      </c>
      <c r="AJ8" s="43">
        <v>12797.356097906651</v>
      </c>
      <c r="AK8" s="43">
        <v>7983.6812155530597</v>
      </c>
      <c r="AL8" s="43">
        <v>50611.259589268695</v>
      </c>
      <c r="AM8" s="43">
        <v>123620.70232665495</v>
      </c>
      <c r="AN8" s="43">
        <v>0</v>
      </c>
      <c r="AO8" s="43">
        <v>6068.7279461655216</v>
      </c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M8" s="14">
        <f t="shared" si="5"/>
        <v>351166.22172156174</v>
      </c>
      <c r="CN8" s="14">
        <f t="array" ref="CN8">T8+IFERROR(IF(INDEX('[1]Battle Plan Tracker'!$A$4:$BK$61,MATCH(1,IF(('[1]Battle Plan Tracker'!$B$4:$B$61='Savings tracker full version'!$B8),IF('[1]Battle Plan Tracker'!$V$4:$V$61="",1)),0),MATCH('[1]Battle Plan Tracker'!$AY$3,'[1]Battle Plan Tracker'!$A$3:$BK$3,0))="",0,INDEX('[1]Battle Plan Tracker'!$A$4:$BK$61,MATCH(1,IF(('[1]Battle Plan Tracker'!$B$4:$B$61='Savings tracker full version'!$B8),IF('[1]Battle Plan Tracker'!$V$4:$V$61="",1)),0),MATCH('[1]Battle Plan Tracker'!$AY$3,'[1]Battle Plan Tracker'!$A$3:$BK$3,0))),0)</f>
        <v>0</v>
      </c>
      <c r="CO8" s="15">
        <f t="array" ref="CO8">U8+IFERROR(IF(INDEX('[1]Battle Plan Tracker'!$A$4:$BK$61,MATCH(1,IF(('[1]Battle Plan Tracker'!$B$4:$B$61='Savings tracker full version'!$B8),IF('[1]Battle Plan Tracker'!$V$4:$V$61="",1)),0),MATCH('[1]Battle Plan Tracker'!$BD$3,'[1]Battle Plan Tracker'!$A$3:$BK$3,0))="",0,INDEX('[1]Battle Plan Tracker'!$A$4:$BK$61,MATCH(1,IF(('[1]Battle Plan Tracker'!$B$4:$B$61='Savings tracker full version'!$B8),IF('[1]Battle Plan Tracker'!$V$4:$V$61="",1)),0),MATCH('[1]Battle Plan Tracker'!$BD$3,'[1]Battle Plan Tracker'!$A$3:$BK$3,0))),0)</f>
        <v>307166.22172156174</v>
      </c>
      <c r="CP8" s="14">
        <f t="array" ref="CP8">V8+W8+IFERROR(IF(INDEX('[1]Battle Plan Tracker'!$A$4:$BK$61,MATCH(1,IF(('[1]Battle Plan Tracker'!$B$4:$B$61='Savings tracker full version'!$B8),IF('[1]Battle Plan Tracker'!$V$4:$V$61="",1)),0),MATCH('[1]Battle Plan Tracker'!$BI$3,'[1]Battle Plan Tracker'!$A$3:$BK$3,0))="",0,INDEX('[1]Battle Plan Tracker'!$A$4:$BK$61,MATCH(1,IF(('[1]Battle Plan Tracker'!$B$4:$B$61='Savings tracker full version'!$B8),IF('[1]Battle Plan Tracker'!$V$4:$V$61="",1)),0),MATCH('[1]Battle Plan Tracker'!$BI$3,'[1]Battle Plan Tracker'!$A$3:$BK$3,0))),0)</f>
        <v>44000</v>
      </c>
      <c r="CQ8" s="39" t="str">
        <f t="shared" si="6"/>
        <v/>
      </c>
      <c r="CR8" s="39" t="str">
        <f t="shared" si="7"/>
        <v/>
      </c>
      <c r="CS8" s="39">
        <f t="shared" si="8"/>
        <v>7.6572851894063834E-2</v>
      </c>
      <c r="CT8" s="39">
        <f t="shared" si="9"/>
        <v>6.9093302201985632E-2</v>
      </c>
      <c r="CU8" s="40">
        <f t="shared" si="10"/>
        <v>189.37498256569774</v>
      </c>
      <c r="CW8" s="43">
        <f t="shared" si="20"/>
        <v>106084.49454601295</v>
      </c>
      <c r="CX8" s="43">
        <f t="shared" si="11"/>
        <v>12797.356097906651</v>
      </c>
      <c r="CY8" s="43">
        <f t="shared" si="11"/>
        <v>7983.6812155530597</v>
      </c>
      <c r="CZ8" s="43">
        <f t="shared" si="11"/>
        <v>50611.259589268695</v>
      </c>
      <c r="DA8" s="43">
        <f t="shared" si="11"/>
        <v>123620.70232665495</v>
      </c>
      <c r="DB8" s="43">
        <f t="shared" si="11"/>
        <v>0</v>
      </c>
      <c r="DC8" s="43">
        <f t="shared" si="11"/>
        <v>6068.7279461655216</v>
      </c>
      <c r="DD8" s="43">
        <f t="shared" si="11"/>
        <v>0</v>
      </c>
      <c r="DE8" s="43">
        <f t="shared" si="11"/>
        <v>0</v>
      </c>
      <c r="DF8" s="43">
        <f t="shared" si="11"/>
        <v>0</v>
      </c>
      <c r="DG8" s="43">
        <f t="shared" si="11"/>
        <v>0</v>
      </c>
      <c r="DH8" s="43">
        <f t="shared" si="11"/>
        <v>0</v>
      </c>
      <c r="DI8" s="43">
        <f t="shared" si="11"/>
        <v>0</v>
      </c>
      <c r="DJ8" s="43">
        <f t="shared" si="11"/>
        <v>0</v>
      </c>
      <c r="DK8" s="43">
        <f t="shared" si="11"/>
        <v>0</v>
      </c>
      <c r="DL8" s="43">
        <f t="shared" si="11"/>
        <v>0</v>
      </c>
      <c r="DM8" s="43">
        <f t="shared" si="11"/>
        <v>0</v>
      </c>
      <c r="DN8" s="43">
        <f t="shared" si="12"/>
        <v>0</v>
      </c>
      <c r="DO8" s="43">
        <f t="shared" si="12"/>
        <v>0</v>
      </c>
      <c r="DP8" s="43">
        <f t="shared" si="12"/>
        <v>0</v>
      </c>
      <c r="DQ8" s="43">
        <f t="shared" si="12"/>
        <v>0</v>
      </c>
      <c r="DR8" s="43">
        <f t="shared" si="12"/>
        <v>0</v>
      </c>
      <c r="DS8" s="43">
        <f t="shared" si="12"/>
        <v>0</v>
      </c>
      <c r="DT8" s="43">
        <f t="shared" si="12"/>
        <v>0</v>
      </c>
      <c r="DU8" s="43">
        <f t="shared" si="12"/>
        <v>0</v>
      </c>
      <c r="DV8" s="43">
        <f t="shared" si="12"/>
        <v>0</v>
      </c>
      <c r="DW8" s="43">
        <f t="shared" si="12"/>
        <v>0</v>
      </c>
      <c r="DX8" s="43">
        <f t="shared" si="12"/>
        <v>0</v>
      </c>
      <c r="DY8" s="43">
        <f t="shared" si="12"/>
        <v>0</v>
      </c>
      <c r="DZ8" s="43">
        <f t="shared" si="12"/>
        <v>0</v>
      </c>
      <c r="EA8" s="43">
        <f t="shared" si="12"/>
        <v>0</v>
      </c>
      <c r="EB8" s="43">
        <f t="shared" si="12"/>
        <v>0</v>
      </c>
      <c r="EC8" s="43">
        <f t="shared" si="12"/>
        <v>0</v>
      </c>
      <c r="ED8" s="43">
        <f t="shared" si="13"/>
        <v>0</v>
      </c>
      <c r="EE8" s="43">
        <f t="shared" si="13"/>
        <v>0</v>
      </c>
      <c r="EF8" s="43">
        <f t="shared" si="13"/>
        <v>0</v>
      </c>
      <c r="EG8" s="43">
        <f t="shared" si="13"/>
        <v>0</v>
      </c>
      <c r="EH8" s="43">
        <f t="shared" si="13"/>
        <v>0</v>
      </c>
      <c r="EI8" s="43">
        <f t="shared" si="13"/>
        <v>0</v>
      </c>
      <c r="EJ8" s="43">
        <f t="shared" si="13"/>
        <v>0</v>
      </c>
      <c r="EK8" s="43">
        <f t="shared" si="13"/>
        <v>0</v>
      </c>
      <c r="EL8" s="43">
        <f t="shared" si="13"/>
        <v>0</v>
      </c>
      <c r="EM8" s="43">
        <f t="shared" si="13"/>
        <v>0</v>
      </c>
      <c r="EN8" s="43">
        <f t="shared" si="13"/>
        <v>0</v>
      </c>
      <c r="EO8" s="43">
        <f t="shared" si="13"/>
        <v>0</v>
      </c>
      <c r="EP8" s="43">
        <f t="shared" si="13"/>
        <v>0</v>
      </c>
      <c r="EQ8" s="43">
        <f t="shared" si="13"/>
        <v>0</v>
      </c>
      <c r="ER8" s="43">
        <f t="shared" si="13"/>
        <v>0</v>
      </c>
      <c r="ES8" s="43">
        <f t="shared" si="13"/>
        <v>0</v>
      </c>
      <c r="ET8" s="43">
        <f t="shared" si="14"/>
        <v>0</v>
      </c>
      <c r="EU8" s="43">
        <f t="shared" si="14"/>
        <v>0</v>
      </c>
      <c r="EV8" s="43">
        <f t="shared" si="14"/>
        <v>0</v>
      </c>
      <c r="EW8" s="43">
        <f t="shared" si="14"/>
        <v>0</v>
      </c>
      <c r="EX8" s="43">
        <f t="shared" si="14"/>
        <v>0</v>
      </c>
      <c r="EY8" s="43">
        <f t="shared" si="14"/>
        <v>0</v>
      </c>
    </row>
    <row r="9" spans="1:156" ht="15" customHeight="1" x14ac:dyDescent="0.25">
      <c r="A9" s="10">
        <v>6</v>
      </c>
      <c r="B9" s="11" t="str">
        <f t="shared" si="15"/>
        <v>DE-Services-Laundry (several)-Laundry (Kruppert)</v>
      </c>
      <c r="C9" s="10" t="s">
        <v>27</v>
      </c>
      <c r="D9" s="12" t="s">
        <v>28</v>
      </c>
      <c r="E9" s="12" t="s">
        <v>42</v>
      </c>
      <c r="F9" s="11" t="str">
        <f>IFERROR(INDEX('[1]MHR metrics per Country'!$A$2:$D$13,MATCH($E9,'[1]MHR metrics per Country'!$A$2:$A$13,0),MATCH('[1]MHR metrics per Country'!$B$1,'[1]MHR metrics per Country'!$A$1:$D$1,0)),"")</f>
        <v>DE</v>
      </c>
      <c r="G9" s="10" t="s">
        <v>43</v>
      </c>
      <c r="H9" s="12" t="s">
        <v>47</v>
      </c>
      <c r="I9" s="12" t="s">
        <v>48</v>
      </c>
      <c r="J9" s="11" t="s">
        <v>49</v>
      </c>
      <c r="K9" s="13" t="s">
        <v>50</v>
      </c>
      <c r="L9" s="33" t="s">
        <v>370</v>
      </c>
      <c r="M9" s="34"/>
      <c r="N9" s="35"/>
      <c r="O9" s="35"/>
      <c r="P9" s="35"/>
      <c r="Q9" s="36">
        <v>1621498.5583418165</v>
      </c>
      <c r="R9" s="36">
        <v>1389722.157672981</v>
      </c>
      <c r="S9" s="35">
        <f t="shared" si="16"/>
        <v>44123.678506117154</v>
      </c>
      <c r="T9" s="35"/>
      <c r="U9" s="36">
        <v>44123.678506117154</v>
      </c>
      <c r="V9" s="35"/>
      <c r="W9" s="35"/>
      <c r="X9" s="17"/>
      <c r="Y9" s="17">
        <f>IFERROR(INDEX('[1]MHR metrics per Country'!$A$2:$D$13,MATCH($E9,'[1]MHR metrics per Country'!$A$2:$A$13,0),MATCH('[1]MHR metrics per Country'!$D$1,'[1]MHR metrics per Country'!$A$1:$D$1,0)),"")</f>
        <v>1622</v>
      </c>
      <c r="Z9" s="38" t="str">
        <f t="shared" si="0"/>
        <v/>
      </c>
      <c r="AA9" s="38">
        <f t="shared" si="1"/>
        <v>0.85706037203890229</v>
      </c>
      <c r="AB9" s="39" t="str">
        <f t="shared" si="17"/>
        <v/>
      </c>
      <c r="AC9" s="39" t="str">
        <f t="shared" si="18"/>
        <v/>
      </c>
      <c r="AD9" s="39">
        <f t="shared" si="2"/>
        <v>3.1750000000000007E-2</v>
      </c>
      <c r="AE9" s="39">
        <f t="shared" si="3"/>
        <v>2.7211666812235153E-2</v>
      </c>
      <c r="AF9" s="40">
        <f t="shared" si="4"/>
        <v>27.203254319431043</v>
      </c>
      <c r="AG9" s="14">
        <f t="shared" si="19"/>
        <v>0</v>
      </c>
      <c r="AH9" s="41"/>
      <c r="AI9" s="42">
        <v>10303.265502111752</v>
      </c>
      <c r="AJ9" s="43">
        <v>7699.9199100429914</v>
      </c>
      <c r="AK9" s="43">
        <v>0</v>
      </c>
      <c r="AL9" s="43">
        <v>7243.4033453498105</v>
      </c>
      <c r="AM9" s="43">
        <v>7142.6815172235865</v>
      </c>
      <c r="AN9" s="43">
        <v>6807.3126624651513</v>
      </c>
      <c r="AO9" s="43">
        <v>4927.0955689238626</v>
      </c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M9" s="14">
        <f t="shared" si="5"/>
        <v>60123.678506117154</v>
      </c>
      <c r="CN9" s="14">
        <f t="array" ref="CN9">T9+IFERROR(IF(INDEX('[1]Battle Plan Tracker'!$A$4:$BK$61,MATCH(1,IF(('[1]Battle Plan Tracker'!$B$4:$B$61='Savings tracker full version'!$B9),IF('[1]Battle Plan Tracker'!$V$4:$V$61="",1)),0),MATCH('[1]Battle Plan Tracker'!$AY$3,'[1]Battle Plan Tracker'!$A$3:$BK$3,0))="",0,INDEX('[1]Battle Plan Tracker'!$A$4:$BK$61,MATCH(1,IF(('[1]Battle Plan Tracker'!$B$4:$B$61='Savings tracker full version'!$B9),IF('[1]Battle Plan Tracker'!$V$4:$V$61="",1)),0),MATCH('[1]Battle Plan Tracker'!$AY$3,'[1]Battle Plan Tracker'!$A$3:$BK$3,0))),0)</f>
        <v>0</v>
      </c>
      <c r="CO9" s="15">
        <f t="array" ref="CO9">U9+IFERROR(IF(INDEX('[1]Battle Plan Tracker'!$A$4:$BK$61,MATCH(1,IF(('[1]Battle Plan Tracker'!$B$4:$B$61='Savings tracker full version'!$B9),IF('[1]Battle Plan Tracker'!$V$4:$V$61="",1)),0),MATCH('[1]Battle Plan Tracker'!$BD$3,'[1]Battle Plan Tracker'!$A$3:$BK$3,0))="",0,INDEX('[1]Battle Plan Tracker'!$A$4:$BK$61,MATCH(1,IF(('[1]Battle Plan Tracker'!$B$4:$B$61='Savings tracker full version'!$B9),IF('[1]Battle Plan Tracker'!$V$4:$V$61="",1)),0),MATCH('[1]Battle Plan Tracker'!$BD$3,'[1]Battle Plan Tracker'!$A$3:$BK$3,0))),0)</f>
        <v>44123.678506117154</v>
      </c>
      <c r="CP9" s="14">
        <f t="array" ref="CP9">V9+W9+IFERROR(IF(INDEX('[1]Battle Plan Tracker'!$A$4:$BK$61,MATCH(1,IF(('[1]Battle Plan Tracker'!$B$4:$B$61='Savings tracker full version'!$B9),IF('[1]Battle Plan Tracker'!$V$4:$V$61="",1)),0),MATCH('[1]Battle Plan Tracker'!$BI$3,'[1]Battle Plan Tracker'!$A$3:$BK$3,0))="",0,INDEX('[1]Battle Plan Tracker'!$A$4:$BK$61,MATCH(1,IF(('[1]Battle Plan Tracker'!$B$4:$B$61='Savings tracker full version'!$B9),IF('[1]Battle Plan Tracker'!$V$4:$V$61="",1)),0),MATCH('[1]Battle Plan Tracker'!$BI$3,'[1]Battle Plan Tracker'!$A$3:$BK$3,0))),0)</f>
        <v>16000</v>
      </c>
      <c r="CQ9" s="39" t="str">
        <f t="shared" si="6"/>
        <v/>
      </c>
      <c r="CR9" s="39" t="str">
        <f t="shared" si="7"/>
        <v/>
      </c>
      <c r="CS9" s="39">
        <f t="shared" si="8"/>
        <v>3.1750000000000007E-2</v>
      </c>
      <c r="CT9" s="39">
        <f t="shared" si="9"/>
        <v>2.7211666812235153E-2</v>
      </c>
      <c r="CU9" s="40">
        <f t="shared" si="10"/>
        <v>27.203254319431043</v>
      </c>
      <c r="CW9" s="43">
        <f t="shared" si="20"/>
        <v>10303.265502111752</v>
      </c>
      <c r="CX9" s="43">
        <f t="shared" si="20"/>
        <v>7699.9199100429914</v>
      </c>
      <c r="CY9" s="43">
        <f t="shared" si="20"/>
        <v>0</v>
      </c>
      <c r="CZ9" s="43">
        <f t="shared" si="20"/>
        <v>7243.4033453498105</v>
      </c>
      <c r="DA9" s="43">
        <f t="shared" si="20"/>
        <v>7142.6815172235874</v>
      </c>
      <c r="DB9" s="43">
        <f t="shared" si="20"/>
        <v>6807.3126624651513</v>
      </c>
      <c r="DC9" s="43">
        <f t="shared" si="20"/>
        <v>4927.0955689238626</v>
      </c>
      <c r="DD9" s="43">
        <f t="shared" si="20"/>
        <v>0</v>
      </c>
      <c r="DE9" s="43">
        <f t="shared" si="20"/>
        <v>0</v>
      </c>
      <c r="DF9" s="43">
        <f t="shared" si="20"/>
        <v>0</v>
      </c>
      <c r="DG9" s="43">
        <f t="shared" si="20"/>
        <v>0</v>
      </c>
      <c r="DH9" s="43">
        <f t="shared" si="20"/>
        <v>0</v>
      </c>
      <c r="DI9" s="43">
        <f t="shared" si="20"/>
        <v>0</v>
      </c>
      <c r="DJ9" s="43">
        <f t="shared" si="20"/>
        <v>0</v>
      </c>
      <c r="DK9" s="43">
        <f t="shared" si="20"/>
        <v>0</v>
      </c>
      <c r="DL9" s="43">
        <f t="shared" si="20"/>
        <v>0</v>
      </c>
      <c r="DM9" s="43">
        <f t="shared" si="11"/>
        <v>0</v>
      </c>
      <c r="DN9" s="43">
        <f t="shared" si="12"/>
        <v>0</v>
      </c>
      <c r="DO9" s="43">
        <f t="shared" si="12"/>
        <v>0</v>
      </c>
      <c r="DP9" s="43">
        <f t="shared" si="12"/>
        <v>0</v>
      </c>
      <c r="DQ9" s="43">
        <f t="shared" si="12"/>
        <v>0</v>
      </c>
      <c r="DR9" s="43">
        <f t="shared" si="12"/>
        <v>0</v>
      </c>
      <c r="DS9" s="43">
        <f t="shared" si="12"/>
        <v>0</v>
      </c>
      <c r="DT9" s="43">
        <f t="shared" si="12"/>
        <v>0</v>
      </c>
      <c r="DU9" s="43">
        <f t="shared" si="12"/>
        <v>0</v>
      </c>
      <c r="DV9" s="43">
        <f t="shared" si="12"/>
        <v>0</v>
      </c>
      <c r="DW9" s="43">
        <f t="shared" si="12"/>
        <v>0</v>
      </c>
      <c r="DX9" s="43">
        <f t="shared" si="12"/>
        <v>0</v>
      </c>
      <c r="DY9" s="43">
        <f t="shared" si="12"/>
        <v>0</v>
      </c>
      <c r="DZ9" s="43">
        <f t="shared" si="12"/>
        <v>0</v>
      </c>
      <c r="EA9" s="43">
        <f t="shared" si="12"/>
        <v>0</v>
      </c>
      <c r="EB9" s="43">
        <f t="shared" si="12"/>
        <v>0</v>
      </c>
      <c r="EC9" s="43">
        <f t="shared" si="12"/>
        <v>0</v>
      </c>
      <c r="ED9" s="43">
        <f t="shared" si="13"/>
        <v>0</v>
      </c>
      <c r="EE9" s="43">
        <f t="shared" si="13"/>
        <v>0</v>
      </c>
      <c r="EF9" s="43">
        <f t="shared" si="13"/>
        <v>0</v>
      </c>
      <c r="EG9" s="43">
        <f t="shared" si="13"/>
        <v>0</v>
      </c>
      <c r="EH9" s="43">
        <f t="shared" si="13"/>
        <v>0</v>
      </c>
      <c r="EI9" s="43">
        <f t="shared" si="13"/>
        <v>0</v>
      </c>
      <c r="EJ9" s="43">
        <f t="shared" si="13"/>
        <v>0</v>
      </c>
      <c r="EK9" s="43">
        <f t="shared" si="13"/>
        <v>0</v>
      </c>
      <c r="EL9" s="43">
        <f t="shared" si="13"/>
        <v>0</v>
      </c>
      <c r="EM9" s="43">
        <f t="shared" si="13"/>
        <v>0</v>
      </c>
      <c r="EN9" s="43">
        <f t="shared" si="13"/>
        <v>0</v>
      </c>
      <c r="EO9" s="43">
        <f t="shared" si="13"/>
        <v>0</v>
      </c>
      <c r="EP9" s="43">
        <f t="shared" si="13"/>
        <v>0</v>
      </c>
      <c r="EQ9" s="43">
        <f t="shared" si="13"/>
        <v>0</v>
      </c>
      <c r="ER9" s="43">
        <f t="shared" si="13"/>
        <v>0</v>
      </c>
      <c r="ES9" s="43">
        <f t="shared" si="13"/>
        <v>0</v>
      </c>
      <c r="ET9" s="43">
        <f t="shared" si="14"/>
        <v>0</v>
      </c>
      <c r="EU9" s="43">
        <f t="shared" si="14"/>
        <v>0</v>
      </c>
      <c r="EV9" s="43">
        <f t="shared" si="14"/>
        <v>0</v>
      </c>
      <c r="EW9" s="43">
        <f t="shared" si="14"/>
        <v>0</v>
      </c>
      <c r="EX9" s="43">
        <f t="shared" si="14"/>
        <v>0</v>
      </c>
      <c r="EY9" s="43">
        <f t="shared" si="14"/>
        <v>0</v>
      </c>
    </row>
    <row r="10" spans="1:156" ht="15" customHeight="1" x14ac:dyDescent="0.25">
      <c r="A10" s="10">
        <v>7</v>
      </c>
      <c r="B10" s="11" t="str">
        <f t="shared" si="15"/>
        <v>DE-F&amp;B-TransGourmet_Common</v>
      </c>
      <c r="C10" s="10" t="s">
        <v>27</v>
      </c>
      <c r="D10" s="12" t="s">
        <v>28</v>
      </c>
      <c r="E10" s="12" t="s">
        <v>42</v>
      </c>
      <c r="F10" s="11" t="str">
        <f>IFERROR(INDEX('[1]MHR metrics per Country'!$A$2:$D$13,MATCH($E10,'[1]MHR metrics per Country'!$A$2:$A$13,0),MATCH('[1]MHR metrics per Country'!$B$1,'[1]MHR metrics per Country'!$A$1:$D$1,0)),"")</f>
        <v>DE</v>
      </c>
      <c r="G10" s="10" t="s">
        <v>30</v>
      </c>
      <c r="H10" s="12" t="s">
        <v>51</v>
      </c>
      <c r="I10" s="12" t="s">
        <v>51</v>
      </c>
      <c r="J10" s="11" t="s">
        <v>32</v>
      </c>
      <c r="K10" s="13" t="s">
        <v>33</v>
      </c>
      <c r="L10" s="33" t="s">
        <v>370</v>
      </c>
      <c r="M10" s="34">
        <v>297</v>
      </c>
      <c r="N10" s="35">
        <v>19224753.04999999</v>
      </c>
      <c r="O10" s="35">
        <v>12457612.80010155</v>
      </c>
      <c r="P10" s="35">
        <v>5485407.0956173465</v>
      </c>
      <c r="Q10" s="36">
        <v>1287503.0320000004</v>
      </c>
      <c r="R10" s="36">
        <v>722306.92142269399</v>
      </c>
      <c r="S10" s="35">
        <f t="shared" si="16"/>
        <v>167413.90715961583</v>
      </c>
      <c r="T10" s="35">
        <v>160818.8241364854</v>
      </c>
      <c r="U10" s="36">
        <v>55939.164297384916</v>
      </c>
      <c r="V10" s="35">
        <v>-62404.229490659905</v>
      </c>
      <c r="W10" s="35">
        <v>13060.148216405427</v>
      </c>
      <c r="X10" s="33"/>
      <c r="Y10" s="17">
        <f>IFERROR(INDEX('[1]MHR metrics per Country'!$A$2:$D$13,MATCH($E10,'[1]MHR metrics per Country'!$A$2:$A$13,0),MATCH('[1]MHR metrics per Country'!$D$1,'[1]MHR metrics per Country'!$A$1:$D$1,0)),"")</f>
        <v>1622</v>
      </c>
      <c r="Z10" s="38">
        <f t="shared" si="0"/>
        <v>0.2853304321439567</v>
      </c>
      <c r="AA10" s="38">
        <f t="shared" si="1"/>
        <v>0.56101376343997134</v>
      </c>
      <c r="AB10" s="39">
        <f t="shared" si="17"/>
        <v>2.9317573214388076E-2</v>
      </c>
      <c r="AC10" s="39">
        <f t="shared" si="18"/>
        <v>8.3651958346734386E-3</v>
      </c>
      <c r="AD10" s="39">
        <f t="shared" si="2"/>
        <v>7.744514504610335E-2</v>
      </c>
      <c r="AE10" s="39">
        <f t="shared" si="3"/>
        <v>4.3447792282468894E-2</v>
      </c>
      <c r="AF10" s="40">
        <f t="shared" si="4"/>
        <v>34.487770836858765</v>
      </c>
      <c r="AG10" s="14">
        <f t="shared" si="19"/>
        <v>-49344.08127425448</v>
      </c>
      <c r="AH10" s="41"/>
      <c r="AI10" s="42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M10" s="14">
        <f t="shared" si="5"/>
        <v>229633.01875387033</v>
      </c>
      <c r="CN10" s="14">
        <f t="array" ref="CN10">T10+IFERROR(IF(INDEX('[1]Battle Plan Tracker'!$A$4:$BK$61,MATCH(1,IF(('[1]Battle Plan Tracker'!$B$4:$B$61='Savings tracker full version'!$B10),IF('[1]Battle Plan Tracker'!$V$4:$V$61="",1)),0),MATCH('[1]Battle Plan Tracker'!$AY$3,'[1]Battle Plan Tracker'!$A$3:$BK$3,0))="",0,INDEX('[1]Battle Plan Tracker'!$A$4:$BK$61,MATCH(1,IF(('[1]Battle Plan Tracker'!$B$4:$B$61='Savings tracker full version'!$B10),IF('[1]Battle Plan Tracker'!$V$4:$V$61="",1)),0),MATCH('[1]Battle Plan Tracker'!$AY$3,'[1]Battle Plan Tracker'!$A$3:$BK$3,0))),0)</f>
        <v>160818.8241364854</v>
      </c>
      <c r="CO10" s="15">
        <f t="array" ref="CO10">U10+IFERROR(IF(INDEX('[1]Battle Plan Tracker'!$A$4:$BK$61,MATCH(1,IF(('[1]Battle Plan Tracker'!$B$4:$B$61='Savings tracker full version'!$B10),IF('[1]Battle Plan Tracker'!$V$4:$V$61="",1)),0),MATCH('[1]Battle Plan Tracker'!$BD$3,'[1]Battle Plan Tracker'!$A$3:$BK$3,0))="",0,INDEX('[1]Battle Plan Tracker'!$A$4:$BK$61,MATCH(1,IF(('[1]Battle Plan Tracker'!$B$4:$B$61='Savings tracker full version'!$B10),IF('[1]Battle Plan Tracker'!$V$4:$V$61="",1)),0),MATCH('[1]Battle Plan Tracker'!$BD$3,'[1]Battle Plan Tracker'!$A$3:$BK$3,0))),0)</f>
        <v>55939.164297384916</v>
      </c>
      <c r="CP10" s="14">
        <f t="array" ref="CP10">V10+W10+IFERROR(IF(INDEX('[1]Battle Plan Tracker'!$A$4:$BK$61,MATCH(1,IF(('[1]Battle Plan Tracker'!$B$4:$B$61='Savings tracker full version'!$B10),IF('[1]Battle Plan Tracker'!$V$4:$V$61="",1)),0),MATCH('[1]Battle Plan Tracker'!$BI$3,'[1]Battle Plan Tracker'!$A$3:$BK$3,0))="",0,INDEX('[1]Battle Plan Tracker'!$A$4:$BK$61,MATCH(1,IF(('[1]Battle Plan Tracker'!$B$4:$B$61='Savings tracker full version'!$B10),IF('[1]Battle Plan Tracker'!$V$4:$V$61="",1)),0),MATCH('[1]Battle Plan Tracker'!$BI$3,'[1]Battle Plan Tracker'!$A$3:$BK$3,0))),0)</f>
        <v>12875.030320000005</v>
      </c>
      <c r="CQ10" s="39">
        <f t="shared" si="6"/>
        <v>2.9317573214388076E-2</v>
      </c>
      <c r="CR10" s="39">
        <f t="shared" si="7"/>
        <v>8.3651958346734386E-3</v>
      </c>
      <c r="CS10" s="39">
        <f t="shared" si="8"/>
        <v>7.744514504610335E-2</v>
      </c>
      <c r="CT10" s="39">
        <f t="shared" si="9"/>
        <v>4.3447792282468894E-2</v>
      </c>
      <c r="CU10" s="40">
        <f t="shared" si="10"/>
        <v>34.487770836858765</v>
      </c>
      <c r="CW10" s="43">
        <f t="shared" si="20"/>
        <v>0</v>
      </c>
      <c r="CX10" s="43">
        <f t="shared" si="20"/>
        <v>0</v>
      </c>
      <c r="CY10" s="43">
        <f t="shared" si="20"/>
        <v>0</v>
      </c>
      <c r="CZ10" s="43">
        <f t="shared" si="20"/>
        <v>0</v>
      </c>
      <c r="DA10" s="43">
        <f t="shared" si="20"/>
        <v>0</v>
      </c>
      <c r="DB10" s="43">
        <f t="shared" si="20"/>
        <v>0</v>
      </c>
      <c r="DC10" s="43">
        <f t="shared" si="20"/>
        <v>0</v>
      </c>
      <c r="DD10" s="43">
        <f t="shared" si="20"/>
        <v>0</v>
      </c>
      <c r="DE10" s="43">
        <f t="shared" si="20"/>
        <v>0</v>
      </c>
      <c r="DF10" s="43">
        <f t="shared" si="20"/>
        <v>0</v>
      </c>
      <c r="DG10" s="43">
        <f t="shared" si="20"/>
        <v>0</v>
      </c>
      <c r="DH10" s="43">
        <f t="shared" si="20"/>
        <v>0</v>
      </c>
      <c r="DI10" s="43">
        <f t="shared" si="20"/>
        <v>0</v>
      </c>
      <c r="DJ10" s="43">
        <f t="shared" si="20"/>
        <v>0</v>
      </c>
      <c r="DK10" s="43">
        <f t="shared" si="20"/>
        <v>0</v>
      </c>
      <c r="DL10" s="43">
        <f t="shared" si="20"/>
        <v>0</v>
      </c>
      <c r="DM10" s="43">
        <f t="shared" si="11"/>
        <v>0</v>
      </c>
      <c r="DN10" s="43">
        <f t="shared" si="12"/>
        <v>0</v>
      </c>
      <c r="DO10" s="43">
        <f t="shared" si="12"/>
        <v>0</v>
      </c>
      <c r="DP10" s="43">
        <f t="shared" si="12"/>
        <v>0</v>
      </c>
      <c r="DQ10" s="43">
        <f t="shared" si="12"/>
        <v>0</v>
      </c>
      <c r="DR10" s="43">
        <f t="shared" si="12"/>
        <v>0</v>
      </c>
      <c r="DS10" s="43">
        <f t="shared" si="12"/>
        <v>0</v>
      </c>
      <c r="DT10" s="43">
        <f t="shared" si="12"/>
        <v>0</v>
      </c>
      <c r="DU10" s="43">
        <f t="shared" si="12"/>
        <v>0</v>
      </c>
      <c r="DV10" s="43">
        <f t="shared" si="12"/>
        <v>0</v>
      </c>
      <c r="DW10" s="43">
        <f t="shared" si="12"/>
        <v>0</v>
      </c>
      <c r="DX10" s="43">
        <f t="shared" si="12"/>
        <v>0</v>
      </c>
      <c r="DY10" s="43">
        <f t="shared" si="12"/>
        <v>0</v>
      </c>
      <c r="DZ10" s="43">
        <f t="shared" si="12"/>
        <v>0</v>
      </c>
      <c r="EA10" s="43">
        <f t="shared" si="12"/>
        <v>0</v>
      </c>
      <c r="EB10" s="43">
        <f t="shared" si="12"/>
        <v>0</v>
      </c>
      <c r="EC10" s="43">
        <f t="shared" si="12"/>
        <v>0</v>
      </c>
      <c r="ED10" s="43">
        <f t="shared" si="13"/>
        <v>0</v>
      </c>
      <c r="EE10" s="43">
        <f t="shared" si="13"/>
        <v>0</v>
      </c>
      <c r="EF10" s="43">
        <f t="shared" si="13"/>
        <v>0</v>
      </c>
      <c r="EG10" s="43">
        <f t="shared" si="13"/>
        <v>0</v>
      </c>
      <c r="EH10" s="43">
        <f t="shared" si="13"/>
        <v>0</v>
      </c>
      <c r="EI10" s="43">
        <f t="shared" si="13"/>
        <v>0</v>
      </c>
      <c r="EJ10" s="43">
        <f t="shared" si="13"/>
        <v>0</v>
      </c>
      <c r="EK10" s="43">
        <f t="shared" si="13"/>
        <v>0</v>
      </c>
      <c r="EL10" s="43">
        <f t="shared" si="13"/>
        <v>0</v>
      </c>
      <c r="EM10" s="43">
        <f t="shared" si="13"/>
        <v>0</v>
      </c>
      <c r="EN10" s="43">
        <f t="shared" si="13"/>
        <v>0</v>
      </c>
      <c r="EO10" s="43">
        <f t="shared" si="13"/>
        <v>0</v>
      </c>
      <c r="EP10" s="43">
        <f t="shared" si="13"/>
        <v>0</v>
      </c>
      <c r="EQ10" s="43">
        <f t="shared" si="13"/>
        <v>0</v>
      </c>
      <c r="ER10" s="43">
        <f t="shared" si="13"/>
        <v>0</v>
      </c>
      <c r="ES10" s="43">
        <f t="shared" si="13"/>
        <v>0</v>
      </c>
      <c r="ET10" s="43">
        <f t="shared" si="14"/>
        <v>0</v>
      </c>
      <c r="EU10" s="43">
        <f t="shared" si="14"/>
        <v>0</v>
      </c>
      <c r="EV10" s="43">
        <f t="shared" si="14"/>
        <v>0</v>
      </c>
      <c r="EW10" s="43">
        <f t="shared" si="14"/>
        <v>0</v>
      </c>
      <c r="EX10" s="43">
        <f t="shared" si="14"/>
        <v>0</v>
      </c>
      <c r="EY10" s="43">
        <f t="shared" si="14"/>
        <v>0</v>
      </c>
    </row>
    <row r="11" spans="1:156" ht="15" customHeight="1" x14ac:dyDescent="0.25">
      <c r="A11" s="10">
        <v>8</v>
      </c>
      <c r="B11" s="11" t="str">
        <f t="shared" si="15"/>
        <v>DE-F&amp;B-Frischeparadies_Common</v>
      </c>
      <c r="C11" s="10" t="s">
        <v>27</v>
      </c>
      <c r="D11" s="12" t="s">
        <v>28</v>
      </c>
      <c r="E11" s="12" t="s">
        <v>42</v>
      </c>
      <c r="F11" s="11" t="str">
        <f>IFERROR(INDEX('[1]MHR metrics per Country'!$A$2:$D$13,MATCH($E11,'[1]MHR metrics per Country'!$A$2:$A$13,0),MATCH('[1]MHR metrics per Country'!$B$1,'[1]MHR metrics per Country'!$A$1:$D$1,0)),"")</f>
        <v>DE</v>
      </c>
      <c r="G11" s="10" t="s">
        <v>30</v>
      </c>
      <c r="H11" s="12" t="s">
        <v>52</v>
      </c>
      <c r="I11" s="12" t="s">
        <v>52</v>
      </c>
      <c r="J11" s="11" t="s">
        <v>32</v>
      </c>
      <c r="K11" s="13" t="s">
        <v>33</v>
      </c>
      <c r="L11" s="33" t="s">
        <v>370</v>
      </c>
      <c r="M11" s="44">
        <v>171</v>
      </c>
      <c r="N11" s="45">
        <v>3051274.9800000009</v>
      </c>
      <c r="O11" s="45">
        <v>2834574.4800000079</v>
      </c>
      <c r="P11" s="45">
        <v>1562548.8733333338</v>
      </c>
      <c r="Q11" s="46">
        <v>617927.35246954311</v>
      </c>
      <c r="R11" s="46">
        <v>566148.69870339427</v>
      </c>
      <c r="S11" s="35">
        <f t="shared" si="16"/>
        <v>51004.497048410645</v>
      </c>
      <c r="T11" s="45">
        <v>31110.983432921563</v>
      </c>
      <c r="U11" s="46">
        <v>22601.191949200329</v>
      </c>
      <c r="V11" s="45">
        <v>-3867.4535425179993</v>
      </c>
      <c r="W11" s="45">
        <v>1159.7752088067609</v>
      </c>
      <c r="X11" s="17"/>
      <c r="Y11" s="17">
        <f>IFERROR(INDEX('[1]MHR metrics per Country'!$A$2:$D$13,MATCH($E11,'[1]MHR metrics per Country'!$A$2:$A$13,0),MATCH('[1]MHR metrics per Country'!$D$1,'[1]MHR metrics per Country'!$A$1:$D$1,0)),"")</f>
        <v>1622</v>
      </c>
      <c r="Z11" s="38">
        <f t="shared" si="0"/>
        <v>0.51209703601782008</v>
      </c>
      <c r="AA11" s="38">
        <f t="shared" si="1"/>
        <v>0.91620592038980675</v>
      </c>
      <c r="AB11" s="39">
        <f t="shared" si="17"/>
        <v>1.9910406620788464E-2</v>
      </c>
      <c r="AC11" s="39">
        <f t="shared" si="18"/>
        <v>1.0196060216415354E-2</v>
      </c>
      <c r="AD11" s="39">
        <f t="shared" si="2"/>
        <v>3.9920946565738039E-2</v>
      </c>
      <c r="AE11" s="39">
        <f t="shared" si="3"/>
        <v>3.6575807591094314E-2</v>
      </c>
      <c r="AF11" s="40">
        <f t="shared" si="4"/>
        <v>13.934150400246812</v>
      </c>
      <c r="AG11" s="14">
        <f t="shared" si="19"/>
        <v>-2707.6783337112383</v>
      </c>
      <c r="AH11" s="41"/>
      <c r="AI11" s="42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M11" s="14">
        <f t="shared" si="5"/>
        <v>59891.448906817321</v>
      </c>
      <c r="CN11" s="14">
        <f t="array" ref="CN11">T11+IFERROR(IF(INDEX('[1]Battle Plan Tracker'!$A$4:$BK$61,MATCH(1,IF(('[1]Battle Plan Tracker'!$B$4:$B$61='Savings tracker full version'!$B11),IF('[1]Battle Plan Tracker'!$V$4:$V$61="",1)),0),MATCH('[1]Battle Plan Tracker'!$AY$3,'[1]Battle Plan Tracker'!$A$3:$BK$3,0))="",0,INDEX('[1]Battle Plan Tracker'!$A$4:$BK$61,MATCH(1,IF(('[1]Battle Plan Tracker'!$B$4:$B$61='Savings tracker full version'!$B11),IF('[1]Battle Plan Tracker'!$V$4:$V$61="",1)),0),MATCH('[1]Battle Plan Tracker'!$AY$3,'[1]Battle Plan Tracker'!$A$3:$BK$3,0))),0)</f>
        <v>31110.983432921563</v>
      </c>
      <c r="CO11" s="15">
        <f t="array" ref="CO11">U11+IFERROR(IF(INDEX('[1]Battle Plan Tracker'!$A$4:$BK$61,MATCH(1,IF(('[1]Battle Plan Tracker'!$B$4:$B$61='Savings tracker full version'!$B11),IF('[1]Battle Plan Tracker'!$V$4:$V$61="",1)),0),MATCH('[1]Battle Plan Tracker'!$BD$3,'[1]Battle Plan Tracker'!$A$3:$BK$3,0))="",0,INDEX('[1]Battle Plan Tracker'!$A$4:$BK$61,MATCH(1,IF(('[1]Battle Plan Tracker'!$B$4:$B$61='Savings tracker full version'!$B11),IF('[1]Battle Plan Tracker'!$V$4:$V$61="",1)),0),MATCH('[1]Battle Plan Tracker'!$BD$3,'[1]Battle Plan Tracker'!$A$3:$BK$3,0))),0)</f>
        <v>22601.191949200329</v>
      </c>
      <c r="CP11" s="14">
        <f t="array" ref="CP11">V11+W11+IFERROR(IF(INDEX('[1]Battle Plan Tracker'!$A$4:$BK$61,MATCH(1,IF(('[1]Battle Plan Tracker'!$B$4:$B$61='Savings tracker full version'!$B11),IF('[1]Battle Plan Tracker'!$V$4:$V$61="",1)),0),MATCH('[1]Battle Plan Tracker'!$BI$3,'[1]Battle Plan Tracker'!$A$3:$BK$3,0))="",0,INDEX('[1]Battle Plan Tracker'!$A$4:$BK$61,MATCH(1,IF(('[1]Battle Plan Tracker'!$B$4:$B$61='Savings tracker full version'!$B11),IF('[1]Battle Plan Tracker'!$V$4:$V$61="",1)),0),MATCH('[1]Battle Plan Tracker'!$BI$3,'[1]Battle Plan Tracker'!$A$3:$BK$3,0))),0)</f>
        <v>6179.2735246954317</v>
      </c>
      <c r="CQ11" s="39">
        <f t="shared" si="6"/>
        <v>1.9910406620788464E-2</v>
      </c>
      <c r="CR11" s="39">
        <f t="shared" si="7"/>
        <v>1.0196060216415354E-2</v>
      </c>
      <c r="CS11" s="39">
        <f t="shared" si="8"/>
        <v>3.9920946565738039E-2</v>
      </c>
      <c r="CT11" s="39">
        <f t="shared" si="9"/>
        <v>3.6575807591094314E-2</v>
      </c>
      <c r="CU11" s="40">
        <f t="shared" si="10"/>
        <v>13.934150400246812</v>
      </c>
      <c r="CW11" s="43">
        <f t="shared" si="20"/>
        <v>0</v>
      </c>
      <c r="CX11" s="43">
        <f t="shared" si="20"/>
        <v>0</v>
      </c>
      <c r="CY11" s="43">
        <f t="shared" si="20"/>
        <v>0</v>
      </c>
      <c r="CZ11" s="43">
        <f t="shared" si="20"/>
        <v>0</v>
      </c>
      <c r="DA11" s="43">
        <f t="shared" si="20"/>
        <v>0</v>
      </c>
      <c r="DB11" s="43">
        <f t="shared" si="20"/>
        <v>0</v>
      </c>
      <c r="DC11" s="43">
        <f t="shared" si="20"/>
        <v>0</v>
      </c>
      <c r="DD11" s="43">
        <f t="shared" si="20"/>
        <v>0</v>
      </c>
      <c r="DE11" s="43">
        <f t="shared" si="20"/>
        <v>0</v>
      </c>
      <c r="DF11" s="43">
        <f t="shared" si="20"/>
        <v>0</v>
      </c>
      <c r="DG11" s="43">
        <f t="shared" si="20"/>
        <v>0</v>
      </c>
      <c r="DH11" s="43">
        <f t="shared" si="20"/>
        <v>0</v>
      </c>
      <c r="DI11" s="43">
        <f t="shared" si="20"/>
        <v>0</v>
      </c>
      <c r="DJ11" s="43">
        <f t="shared" si="20"/>
        <v>0</v>
      </c>
      <c r="DK11" s="43">
        <f t="shared" si="20"/>
        <v>0</v>
      </c>
      <c r="DL11" s="43">
        <f t="shared" si="20"/>
        <v>0</v>
      </c>
      <c r="DM11" s="43">
        <f t="shared" si="11"/>
        <v>0</v>
      </c>
      <c r="DN11" s="43">
        <f t="shared" si="12"/>
        <v>0</v>
      </c>
      <c r="DO11" s="43">
        <f t="shared" si="12"/>
        <v>0</v>
      </c>
      <c r="DP11" s="43">
        <f t="shared" si="12"/>
        <v>0</v>
      </c>
      <c r="DQ11" s="43">
        <f t="shared" si="12"/>
        <v>0</v>
      </c>
      <c r="DR11" s="43">
        <f t="shared" si="12"/>
        <v>0</v>
      </c>
      <c r="DS11" s="43">
        <f t="shared" si="12"/>
        <v>0</v>
      </c>
      <c r="DT11" s="43">
        <f t="shared" si="12"/>
        <v>0</v>
      </c>
      <c r="DU11" s="43">
        <f t="shared" si="12"/>
        <v>0</v>
      </c>
      <c r="DV11" s="43">
        <f t="shared" si="12"/>
        <v>0</v>
      </c>
      <c r="DW11" s="43">
        <f t="shared" si="12"/>
        <v>0</v>
      </c>
      <c r="DX11" s="43">
        <f t="shared" si="12"/>
        <v>0</v>
      </c>
      <c r="DY11" s="43">
        <f t="shared" si="12"/>
        <v>0</v>
      </c>
      <c r="DZ11" s="43">
        <f t="shared" si="12"/>
        <v>0</v>
      </c>
      <c r="EA11" s="43">
        <f t="shared" si="12"/>
        <v>0</v>
      </c>
      <c r="EB11" s="43">
        <f t="shared" si="12"/>
        <v>0</v>
      </c>
      <c r="EC11" s="43">
        <f t="shared" si="12"/>
        <v>0</v>
      </c>
      <c r="ED11" s="43">
        <f t="shared" si="13"/>
        <v>0</v>
      </c>
      <c r="EE11" s="43">
        <f t="shared" si="13"/>
        <v>0</v>
      </c>
      <c r="EF11" s="43">
        <f t="shared" si="13"/>
        <v>0</v>
      </c>
      <c r="EG11" s="43">
        <f t="shared" si="13"/>
        <v>0</v>
      </c>
      <c r="EH11" s="43">
        <f t="shared" si="13"/>
        <v>0</v>
      </c>
      <c r="EI11" s="43">
        <f t="shared" si="13"/>
        <v>0</v>
      </c>
      <c r="EJ11" s="43">
        <f t="shared" si="13"/>
        <v>0</v>
      </c>
      <c r="EK11" s="43">
        <f t="shared" si="13"/>
        <v>0</v>
      </c>
      <c r="EL11" s="43">
        <f t="shared" si="13"/>
        <v>0</v>
      </c>
      <c r="EM11" s="43">
        <f t="shared" si="13"/>
        <v>0</v>
      </c>
      <c r="EN11" s="43">
        <f t="shared" si="13"/>
        <v>0</v>
      </c>
      <c r="EO11" s="43">
        <f t="shared" si="13"/>
        <v>0</v>
      </c>
      <c r="EP11" s="43">
        <f t="shared" si="13"/>
        <v>0</v>
      </c>
      <c r="EQ11" s="43">
        <f t="shared" si="13"/>
        <v>0</v>
      </c>
      <c r="ER11" s="43">
        <f t="shared" si="13"/>
        <v>0</v>
      </c>
      <c r="ES11" s="43">
        <f t="shared" si="13"/>
        <v>0</v>
      </c>
      <c r="ET11" s="43">
        <f t="shared" si="14"/>
        <v>0</v>
      </c>
      <c r="EU11" s="43">
        <f t="shared" si="14"/>
        <v>0</v>
      </c>
      <c r="EV11" s="43">
        <f t="shared" si="14"/>
        <v>0</v>
      </c>
      <c r="EW11" s="43">
        <f t="shared" si="14"/>
        <v>0</v>
      </c>
      <c r="EX11" s="43">
        <f t="shared" si="14"/>
        <v>0</v>
      </c>
      <c r="EY11" s="43">
        <f t="shared" si="14"/>
        <v>0</v>
      </c>
    </row>
    <row r="12" spans="1:156" ht="15" customHeight="1" x14ac:dyDescent="0.25">
      <c r="A12" s="10">
        <v>9</v>
      </c>
      <c r="B12" s="11" t="str">
        <f t="shared" si="15"/>
        <v>DE-F&amp;B-GEVA_Common</v>
      </c>
      <c r="C12" s="10" t="s">
        <v>27</v>
      </c>
      <c r="D12" s="12" t="s">
        <v>28</v>
      </c>
      <c r="E12" s="12" t="s">
        <v>42</v>
      </c>
      <c r="F12" s="11" t="str">
        <f>IFERROR(INDEX('[1]MHR metrics per Country'!$A$2:$D$13,MATCH($E12,'[1]MHR metrics per Country'!$A$2:$A$13,0),MATCH('[1]MHR metrics per Country'!$B$1,'[1]MHR metrics per Country'!$A$1:$D$1,0)),"")</f>
        <v>DE</v>
      </c>
      <c r="G12" s="10" t="s">
        <v>30</v>
      </c>
      <c r="H12" s="12" t="s">
        <v>53</v>
      </c>
      <c r="I12" s="12" t="s">
        <v>53</v>
      </c>
      <c r="J12" s="11" t="s">
        <v>35</v>
      </c>
      <c r="K12" s="13" t="s">
        <v>36</v>
      </c>
      <c r="L12" s="33" t="s">
        <v>370</v>
      </c>
      <c r="M12" s="34">
        <v>29</v>
      </c>
      <c r="N12" s="35">
        <v>7590862.6999999955</v>
      </c>
      <c r="O12" s="35">
        <v>5416943.1228000009</v>
      </c>
      <c r="P12" s="35">
        <v>1335263.9850000001</v>
      </c>
      <c r="Q12" s="36">
        <v>520078.75</v>
      </c>
      <c r="R12" s="36">
        <v>130789.50799828712</v>
      </c>
      <c r="S12" s="35">
        <f t="shared" si="16"/>
        <v>44032.542052038414</v>
      </c>
      <c r="T12" s="35">
        <v>2858.3013002678294</v>
      </c>
      <c r="U12" s="36">
        <v>28136.96349213169</v>
      </c>
      <c r="V12" s="35">
        <v>-610.97125553999649</v>
      </c>
      <c r="W12" s="35">
        <v>13648.248515178891</v>
      </c>
      <c r="X12" s="33"/>
      <c r="Y12" s="17">
        <f>IFERROR(INDEX('[1]MHR metrics per Country'!$A$2:$D$13,MATCH($E12,'[1]MHR metrics per Country'!$A$2:$A$13,0),MATCH('[1]MHR metrics per Country'!$D$1,'[1]MHR metrics per Country'!$A$1:$D$1,0)),"")</f>
        <v>1622</v>
      </c>
      <c r="Z12" s="38">
        <f t="shared" si="0"/>
        <v>0.17590411495652541</v>
      </c>
      <c r="AA12" s="38">
        <f t="shared" si="1"/>
        <v>0.25148019987028336</v>
      </c>
      <c r="AB12" s="39">
        <f t="shared" si="17"/>
        <v>2.1406263722958344E-3</v>
      </c>
      <c r="AC12" s="39">
        <f t="shared" si="18"/>
        <v>3.7654498747129639E-4</v>
      </c>
      <c r="AD12" s="39">
        <f t="shared" si="2"/>
        <v>0.21513165637491491</v>
      </c>
      <c r="AE12" s="39">
        <f t="shared" si="3"/>
        <v>5.4101351943588713E-2</v>
      </c>
      <c r="AF12" s="40">
        <f t="shared" si="4"/>
        <v>17.347079834853076</v>
      </c>
      <c r="AG12" s="14">
        <f t="shared" si="19"/>
        <v>13037.277259638895</v>
      </c>
      <c r="AH12" s="41"/>
      <c r="AI12" s="42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M12" s="14">
        <f t="shared" si="5"/>
        <v>36196.052292399523</v>
      </c>
      <c r="CN12" s="14">
        <f t="array" ref="CN12">T12+IFERROR(IF(INDEX('[1]Battle Plan Tracker'!$A$4:$BK$61,MATCH(1,IF(('[1]Battle Plan Tracker'!$B$4:$B$61='Savings tracker full version'!$B12),IF('[1]Battle Plan Tracker'!$V$4:$V$61="",1)),0),MATCH('[1]Battle Plan Tracker'!$AY$3,'[1]Battle Plan Tracker'!$A$3:$BK$3,0))="",0,INDEX('[1]Battle Plan Tracker'!$A$4:$BK$61,MATCH(1,IF(('[1]Battle Plan Tracker'!$B$4:$B$61='Savings tracker full version'!$B12),IF('[1]Battle Plan Tracker'!$V$4:$V$61="",1)),0),MATCH('[1]Battle Plan Tracker'!$AY$3,'[1]Battle Plan Tracker'!$A$3:$BK$3,0))),0)</f>
        <v>2858.3013002678294</v>
      </c>
      <c r="CO12" s="15">
        <f t="array" ref="CO12">U12+IFERROR(IF(INDEX('[1]Battle Plan Tracker'!$A$4:$BK$61,MATCH(1,IF(('[1]Battle Plan Tracker'!$B$4:$B$61='Savings tracker full version'!$B12),IF('[1]Battle Plan Tracker'!$V$4:$V$61="",1)),0),MATCH('[1]Battle Plan Tracker'!$BD$3,'[1]Battle Plan Tracker'!$A$3:$BK$3,0))="",0,INDEX('[1]Battle Plan Tracker'!$A$4:$BK$61,MATCH(1,IF(('[1]Battle Plan Tracker'!$B$4:$B$61='Savings tracker full version'!$B12),IF('[1]Battle Plan Tracker'!$V$4:$V$61="",1)),0),MATCH('[1]Battle Plan Tracker'!$BD$3,'[1]Battle Plan Tracker'!$A$3:$BK$3,0))),0)</f>
        <v>28136.96349213169</v>
      </c>
      <c r="CP12" s="14">
        <f t="array" ref="CP12">V12+W12+IFERROR(IF(INDEX('[1]Battle Plan Tracker'!$A$4:$BK$61,MATCH(1,IF(('[1]Battle Plan Tracker'!$B$4:$B$61='Savings tracker full version'!$B12),IF('[1]Battle Plan Tracker'!$V$4:$V$61="",1)),0),MATCH('[1]Battle Plan Tracker'!$BI$3,'[1]Battle Plan Tracker'!$A$3:$BK$3,0))="",0,INDEX('[1]Battle Plan Tracker'!$A$4:$BK$61,MATCH(1,IF(('[1]Battle Plan Tracker'!$B$4:$B$61='Savings tracker full version'!$B12),IF('[1]Battle Plan Tracker'!$V$4:$V$61="",1)),0),MATCH('[1]Battle Plan Tracker'!$BI$3,'[1]Battle Plan Tracker'!$A$3:$BK$3,0))),0)</f>
        <v>5200.7875000000004</v>
      </c>
      <c r="CQ12" s="39">
        <f t="shared" si="6"/>
        <v>2.1406263722958344E-3</v>
      </c>
      <c r="CR12" s="39">
        <f t="shared" si="7"/>
        <v>3.7654498747129639E-4</v>
      </c>
      <c r="CS12" s="39">
        <f t="shared" si="8"/>
        <v>0.21513165637491491</v>
      </c>
      <c r="CT12" s="39">
        <f t="shared" si="9"/>
        <v>5.4101351943588713E-2</v>
      </c>
      <c r="CU12" s="40">
        <f t="shared" si="10"/>
        <v>17.347079834853076</v>
      </c>
      <c r="CW12" s="43">
        <f t="shared" si="20"/>
        <v>0</v>
      </c>
      <c r="CX12" s="43">
        <f t="shared" si="20"/>
        <v>0</v>
      </c>
      <c r="CY12" s="43">
        <f t="shared" si="20"/>
        <v>0</v>
      </c>
      <c r="CZ12" s="43">
        <f t="shared" si="20"/>
        <v>0</v>
      </c>
      <c r="DA12" s="43">
        <f t="shared" si="20"/>
        <v>0</v>
      </c>
      <c r="DB12" s="43">
        <f t="shared" si="20"/>
        <v>0</v>
      </c>
      <c r="DC12" s="43">
        <f t="shared" si="20"/>
        <v>0</v>
      </c>
      <c r="DD12" s="43">
        <f t="shared" si="20"/>
        <v>0</v>
      </c>
      <c r="DE12" s="43">
        <f t="shared" si="20"/>
        <v>0</v>
      </c>
      <c r="DF12" s="43">
        <f t="shared" si="20"/>
        <v>0</v>
      </c>
      <c r="DG12" s="43">
        <f t="shared" si="20"/>
        <v>0</v>
      </c>
      <c r="DH12" s="43">
        <f t="shared" si="20"/>
        <v>0</v>
      </c>
      <c r="DI12" s="43">
        <f t="shared" si="20"/>
        <v>0</v>
      </c>
      <c r="DJ12" s="43">
        <f t="shared" si="20"/>
        <v>0</v>
      </c>
      <c r="DK12" s="43">
        <f t="shared" si="20"/>
        <v>0</v>
      </c>
      <c r="DL12" s="43">
        <f t="shared" si="20"/>
        <v>0</v>
      </c>
      <c r="DM12" s="43">
        <f t="shared" si="11"/>
        <v>0</v>
      </c>
      <c r="DN12" s="43">
        <f t="shared" si="12"/>
        <v>0</v>
      </c>
      <c r="DO12" s="43">
        <f t="shared" si="12"/>
        <v>0</v>
      </c>
      <c r="DP12" s="43">
        <f t="shared" si="12"/>
        <v>0</v>
      </c>
      <c r="DQ12" s="43">
        <f t="shared" si="12"/>
        <v>0</v>
      </c>
      <c r="DR12" s="43">
        <f t="shared" si="12"/>
        <v>0</v>
      </c>
      <c r="DS12" s="43">
        <f t="shared" si="12"/>
        <v>0</v>
      </c>
      <c r="DT12" s="43">
        <f t="shared" si="12"/>
        <v>0</v>
      </c>
      <c r="DU12" s="43">
        <f t="shared" si="12"/>
        <v>0</v>
      </c>
      <c r="DV12" s="43">
        <f t="shared" si="12"/>
        <v>0</v>
      </c>
      <c r="DW12" s="43">
        <f t="shared" si="12"/>
        <v>0</v>
      </c>
      <c r="DX12" s="43">
        <f t="shared" si="12"/>
        <v>0</v>
      </c>
      <c r="DY12" s="43">
        <f t="shared" si="12"/>
        <v>0</v>
      </c>
      <c r="DZ12" s="43">
        <f t="shared" si="12"/>
        <v>0</v>
      </c>
      <c r="EA12" s="43">
        <f t="shared" si="12"/>
        <v>0</v>
      </c>
      <c r="EB12" s="43">
        <f t="shared" si="12"/>
        <v>0</v>
      </c>
      <c r="EC12" s="43">
        <f t="shared" si="12"/>
        <v>0</v>
      </c>
      <c r="ED12" s="43">
        <f t="shared" si="13"/>
        <v>0</v>
      </c>
      <c r="EE12" s="43">
        <f t="shared" si="13"/>
        <v>0</v>
      </c>
      <c r="EF12" s="43">
        <f t="shared" si="13"/>
        <v>0</v>
      </c>
      <c r="EG12" s="43">
        <f t="shared" si="13"/>
        <v>0</v>
      </c>
      <c r="EH12" s="43">
        <f t="shared" si="13"/>
        <v>0</v>
      </c>
      <c r="EI12" s="43">
        <f t="shared" si="13"/>
        <v>0</v>
      </c>
      <c r="EJ12" s="43">
        <f t="shared" si="13"/>
        <v>0</v>
      </c>
      <c r="EK12" s="43">
        <f t="shared" si="13"/>
        <v>0</v>
      </c>
      <c r="EL12" s="43">
        <f t="shared" si="13"/>
        <v>0</v>
      </c>
      <c r="EM12" s="43">
        <f t="shared" si="13"/>
        <v>0</v>
      </c>
      <c r="EN12" s="43">
        <f t="shared" si="13"/>
        <v>0</v>
      </c>
      <c r="EO12" s="43">
        <f t="shared" si="13"/>
        <v>0</v>
      </c>
      <c r="EP12" s="43">
        <f t="shared" si="13"/>
        <v>0</v>
      </c>
      <c r="EQ12" s="43">
        <f t="shared" si="13"/>
        <v>0</v>
      </c>
      <c r="ER12" s="43">
        <f t="shared" si="13"/>
        <v>0</v>
      </c>
      <c r="ES12" s="43">
        <f t="shared" si="13"/>
        <v>0</v>
      </c>
      <c r="ET12" s="43">
        <f t="shared" si="14"/>
        <v>0</v>
      </c>
      <c r="EU12" s="43">
        <f t="shared" si="14"/>
        <v>0</v>
      </c>
      <c r="EV12" s="43">
        <f t="shared" si="14"/>
        <v>0</v>
      </c>
      <c r="EW12" s="43">
        <f t="shared" si="14"/>
        <v>0</v>
      </c>
      <c r="EX12" s="43">
        <f t="shared" si="14"/>
        <v>0</v>
      </c>
      <c r="EY12" s="43">
        <f t="shared" si="14"/>
        <v>0</v>
      </c>
    </row>
    <row r="13" spans="1:156" ht="15" customHeight="1" x14ac:dyDescent="0.25">
      <c r="A13" s="10">
        <v>10</v>
      </c>
      <c r="B13" s="11" t="str">
        <f t="shared" si="15"/>
        <v>DE-OS&amp;E Products-Igefa_Common</v>
      </c>
      <c r="C13" s="10" t="s">
        <v>27</v>
      </c>
      <c r="D13" s="12" t="s">
        <v>28</v>
      </c>
      <c r="E13" s="12" t="s">
        <v>42</v>
      </c>
      <c r="F13" s="11" t="str">
        <f>IFERROR(INDEX('[1]MHR metrics per Country'!$A$2:$D$13,MATCH($E13,'[1]MHR metrics per Country'!$A$2:$A$13,0),MATCH('[1]MHR metrics per Country'!$B$1,'[1]MHR metrics per Country'!$A$1:$D$1,0)),"")</f>
        <v>DE</v>
      </c>
      <c r="G13" s="10" t="s">
        <v>54</v>
      </c>
      <c r="H13" s="12" t="s">
        <v>55</v>
      </c>
      <c r="I13" s="12" t="s">
        <v>55</v>
      </c>
      <c r="J13" s="11" t="s">
        <v>56</v>
      </c>
      <c r="K13" s="13" t="s">
        <v>57</v>
      </c>
      <c r="L13" s="33" t="s">
        <v>370</v>
      </c>
      <c r="M13" s="34">
        <v>174</v>
      </c>
      <c r="N13" s="35">
        <v>3775868.3499999996</v>
      </c>
      <c r="O13" s="35">
        <v>1506346</v>
      </c>
      <c r="P13" s="35">
        <v>545172.61402962497</v>
      </c>
      <c r="Q13" s="36">
        <v>435025</v>
      </c>
      <c r="R13" s="36">
        <v>235075.22280992917</v>
      </c>
      <c r="S13" s="35">
        <f t="shared" si="16"/>
        <v>26483.845347697028</v>
      </c>
      <c r="T13" s="35">
        <v>12439.782556280561</v>
      </c>
      <c r="U13" s="36">
        <v>14987.705221497385</v>
      </c>
      <c r="V13" s="35">
        <v>-1741.5876565705494</v>
      </c>
      <c r="W13" s="35">
        <v>797.94522648962857</v>
      </c>
      <c r="X13" s="33"/>
      <c r="Y13" s="17">
        <f>IFERROR(INDEX('[1]MHR metrics per Country'!$A$2:$D$13,MATCH($E13,'[1]MHR metrics per Country'!$A$2:$A$13,0),MATCH('[1]MHR metrics per Country'!$D$1,'[1]MHR metrics per Country'!$A$1:$D$1,0)),"")</f>
        <v>1622</v>
      </c>
      <c r="Z13" s="38">
        <f t="shared" si="0"/>
        <v>0.14438337449705443</v>
      </c>
      <c r="AA13" s="38">
        <f t="shared" si="1"/>
        <v>0.54037175520930791</v>
      </c>
      <c r="AB13" s="39">
        <f t="shared" si="17"/>
        <v>2.2818062089238724E-2</v>
      </c>
      <c r="AC13" s="39">
        <f t="shared" si="18"/>
        <v>3.2945488039275951E-3</v>
      </c>
      <c r="AD13" s="39">
        <f t="shared" si="2"/>
        <v>6.3757060579777661E-2</v>
      </c>
      <c r="AE13" s="39">
        <f t="shared" si="3"/>
        <v>3.4452514732480628E-2</v>
      </c>
      <c r="AF13" s="40">
        <f t="shared" si="4"/>
        <v>9.240262158753012</v>
      </c>
      <c r="AG13" s="14">
        <f t="shared" si="19"/>
        <v>-943.6424300809208</v>
      </c>
      <c r="AH13" s="41"/>
      <c r="AI13" s="42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M13" s="14">
        <f t="shared" si="5"/>
        <v>31777.737777777947</v>
      </c>
      <c r="CN13" s="14">
        <f t="array" ref="CN13">T13+IFERROR(IF(INDEX('[1]Battle Plan Tracker'!$A$4:$BK$61,MATCH(1,IF(('[1]Battle Plan Tracker'!$B$4:$B$61='Savings tracker full version'!$B13),IF('[1]Battle Plan Tracker'!$V$4:$V$61="",1)),0),MATCH('[1]Battle Plan Tracker'!$AY$3,'[1]Battle Plan Tracker'!$A$3:$BK$3,0))="",0,INDEX('[1]Battle Plan Tracker'!$A$4:$BK$61,MATCH(1,IF(('[1]Battle Plan Tracker'!$B$4:$B$61='Savings tracker full version'!$B13),IF('[1]Battle Plan Tracker'!$V$4:$V$61="",1)),0),MATCH('[1]Battle Plan Tracker'!$AY$3,'[1]Battle Plan Tracker'!$A$3:$BK$3,0))),0)</f>
        <v>12439.782556280561</v>
      </c>
      <c r="CO13" s="15">
        <f t="array" ref="CO13">U13+IFERROR(IF(INDEX('[1]Battle Plan Tracker'!$A$4:$BK$61,MATCH(1,IF(('[1]Battle Plan Tracker'!$B$4:$B$61='Savings tracker full version'!$B13),IF('[1]Battle Plan Tracker'!$V$4:$V$61="",1)),0),MATCH('[1]Battle Plan Tracker'!$BD$3,'[1]Battle Plan Tracker'!$A$3:$BK$3,0))="",0,INDEX('[1]Battle Plan Tracker'!$A$4:$BK$61,MATCH(1,IF(('[1]Battle Plan Tracker'!$B$4:$B$61='Savings tracker full version'!$B13),IF('[1]Battle Plan Tracker'!$V$4:$V$61="",1)),0),MATCH('[1]Battle Plan Tracker'!$BD$3,'[1]Battle Plan Tracker'!$A$3:$BK$3,0))),0)</f>
        <v>14987.705221497385</v>
      </c>
      <c r="CP13" s="14">
        <f t="array" ref="CP13">V13+W13+IFERROR(IF(INDEX('[1]Battle Plan Tracker'!$A$4:$BK$61,MATCH(1,IF(('[1]Battle Plan Tracker'!$B$4:$B$61='Savings tracker full version'!$B13),IF('[1]Battle Plan Tracker'!$V$4:$V$61="",1)),0),MATCH('[1]Battle Plan Tracker'!$BI$3,'[1]Battle Plan Tracker'!$A$3:$BK$3,0))="",0,INDEX('[1]Battle Plan Tracker'!$A$4:$BK$61,MATCH(1,IF(('[1]Battle Plan Tracker'!$B$4:$B$61='Savings tracker full version'!$B13),IF('[1]Battle Plan Tracker'!$V$4:$V$61="",1)),0),MATCH('[1]Battle Plan Tracker'!$BI$3,'[1]Battle Plan Tracker'!$A$3:$BK$3,0))),0)</f>
        <v>4350.25</v>
      </c>
      <c r="CQ13" s="39">
        <f t="shared" si="6"/>
        <v>2.2818062089238724E-2</v>
      </c>
      <c r="CR13" s="39">
        <f t="shared" si="7"/>
        <v>3.2945488039275951E-3</v>
      </c>
      <c r="CS13" s="39">
        <f t="shared" si="8"/>
        <v>6.3757060579777661E-2</v>
      </c>
      <c r="CT13" s="39">
        <f t="shared" si="9"/>
        <v>3.4452514732480628E-2</v>
      </c>
      <c r="CU13" s="40">
        <f t="shared" si="10"/>
        <v>9.240262158753012</v>
      </c>
      <c r="CW13" s="43">
        <f t="shared" si="20"/>
        <v>0</v>
      </c>
      <c r="CX13" s="43">
        <f t="shared" si="20"/>
        <v>0</v>
      </c>
      <c r="CY13" s="43">
        <f t="shared" si="20"/>
        <v>0</v>
      </c>
      <c r="CZ13" s="43">
        <f t="shared" si="20"/>
        <v>0</v>
      </c>
      <c r="DA13" s="43">
        <f t="shared" si="20"/>
        <v>0</v>
      </c>
      <c r="DB13" s="43">
        <f t="shared" si="20"/>
        <v>0</v>
      </c>
      <c r="DC13" s="43">
        <f t="shared" si="20"/>
        <v>0</v>
      </c>
      <c r="DD13" s="43">
        <f t="shared" si="20"/>
        <v>0</v>
      </c>
      <c r="DE13" s="43">
        <f t="shared" si="20"/>
        <v>0</v>
      </c>
      <c r="DF13" s="43">
        <f t="shared" si="20"/>
        <v>0</v>
      </c>
      <c r="DG13" s="43">
        <f t="shared" si="20"/>
        <v>0</v>
      </c>
      <c r="DH13" s="43">
        <f t="shared" si="20"/>
        <v>0</v>
      </c>
      <c r="DI13" s="43">
        <f t="shared" si="20"/>
        <v>0</v>
      </c>
      <c r="DJ13" s="43">
        <f t="shared" si="20"/>
        <v>0</v>
      </c>
      <c r="DK13" s="43">
        <f t="shared" si="20"/>
        <v>0</v>
      </c>
      <c r="DL13" s="43">
        <f t="shared" si="20"/>
        <v>0</v>
      </c>
      <c r="DM13" s="43">
        <f t="shared" si="11"/>
        <v>0</v>
      </c>
      <c r="DN13" s="43">
        <f t="shared" si="12"/>
        <v>0</v>
      </c>
      <c r="DO13" s="43">
        <f t="shared" si="12"/>
        <v>0</v>
      </c>
      <c r="DP13" s="43">
        <f t="shared" si="12"/>
        <v>0</v>
      </c>
      <c r="DQ13" s="43">
        <f t="shared" si="12"/>
        <v>0</v>
      </c>
      <c r="DR13" s="43">
        <f t="shared" si="12"/>
        <v>0</v>
      </c>
      <c r="DS13" s="43">
        <f t="shared" si="12"/>
        <v>0</v>
      </c>
      <c r="DT13" s="43">
        <f t="shared" si="12"/>
        <v>0</v>
      </c>
      <c r="DU13" s="43">
        <f t="shared" si="12"/>
        <v>0</v>
      </c>
      <c r="DV13" s="43">
        <f t="shared" si="12"/>
        <v>0</v>
      </c>
      <c r="DW13" s="43">
        <f t="shared" si="12"/>
        <v>0</v>
      </c>
      <c r="DX13" s="43">
        <f t="shared" si="12"/>
        <v>0</v>
      </c>
      <c r="DY13" s="43">
        <f t="shared" si="12"/>
        <v>0</v>
      </c>
      <c r="DZ13" s="43">
        <f t="shared" si="12"/>
        <v>0</v>
      </c>
      <c r="EA13" s="43">
        <f t="shared" si="12"/>
        <v>0</v>
      </c>
      <c r="EB13" s="43">
        <f t="shared" si="12"/>
        <v>0</v>
      </c>
      <c r="EC13" s="43">
        <f t="shared" si="12"/>
        <v>0</v>
      </c>
      <c r="ED13" s="43">
        <f t="shared" si="13"/>
        <v>0</v>
      </c>
      <c r="EE13" s="43">
        <f t="shared" si="13"/>
        <v>0</v>
      </c>
      <c r="EF13" s="43">
        <f t="shared" si="13"/>
        <v>0</v>
      </c>
      <c r="EG13" s="43">
        <f t="shared" si="13"/>
        <v>0</v>
      </c>
      <c r="EH13" s="43">
        <f t="shared" si="13"/>
        <v>0</v>
      </c>
      <c r="EI13" s="43">
        <f t="shared" si="13"/>
        <v>0</v>
      </c>
      <c r="EJ13" s="43">
        <f t="shared" si="13"/>
        <v>0</v>
      </c>
      <c r="EK13" s="43">
        <f t="shared" si="13"/>
        <v>0</v>
      </c>
      <c r="EL13" s="43">
        <f t="shared" si="13"/>
        <v>0</v>
      </c>
      <c r="EM13" s="43">
        <f t="shared" si="13"/>
        <v>0</v>
      </c>
      <c r="EN13" s="43">
        <f t="shared" si="13"/>
        <v>0</v>
      </c>
      <c r="EO13" s="43">
        <f t="shared" si="13"/>
        <v>0</v>
      </c>
      <c r="EP13" s="43">
        <f t="shared" si="13"/>
        <v>0</v>
      </c>
      <c r="EQ13" s="43">
        <f t="shared" si="13"/>
        <v>0</v>
      </c>
      <c r="ER13" s="43">
        <f t="shared" si="13"/>
        <v>0</v>
      </c>
      <c r="ES13" s="43">
        <f t="shared" si="13"/>
        <v>0</v>
      </c>
      <c r="ET13" s="43">
        <f t="shared" si="14"/>
        <v>0</v>
      </c>
      <c r="EU13" s="43">
        <f t="shared" si="14"/>
        <v>0</v>
      </c>
      <c r="EV13" s="43">
        <f t="shared" si="14"/>
        <v>0</v>
      </c>
      <c r="EW13" s="43">
        <f t="shared" si="14"/>
        <v>0</v>
      </c>
      <c r="EX13" s="43">
        <f t="shared" si="14"/>
        <v>0</v>
      </c>
      <c r="EY13" s="43">
        <f t="shared" si="14"/>
        <v>0</v>
      </c>
    </row>
    <row r="14" spans="1:156" ht="15" customHeight="1" x14ac:dyDescent="0.25">
      <c r="A14" s="10">
        <v>11</v>
      </c>
      <c r="B14" s="11" t="str">
        <f t="shared" si="15"/>
        <v>DE-F&amp;B-CF Gastro_Common</v>
      </c>
      <c r="C14" s="10" t="s">
        <v>27</v>
      </c>
      <c r="D14" s="12" t="s">
        <v>28</v>
      </c>
      <c r="E14" s="12" t="s">
        <v>42</v>
      </c>
      <c r="F14" s="11" t="str">
        <f>IFERROR(INDEX('[1]MHR metrics per Country'!$A$2:$D$13,MATCH($E14,'[1]MHR metrics per Country'!$A$2:$A$13,0),MATCH('[1]MHR metrics per Country'!$B$1,'[1]MHR metrics per Country'!$A$1:$D$1,0)),"")</f>
        <v>DE</v>
      </c>
      <c r="G14" s="10" t="s">
        <v>30</v>
      </c>
      <c r="H14" s="12" t="s">
        <v>58</v>
      </c>
      <c r="I14" s="12" t="s">
        <v>58</v>
      </c>
      <c r="J14" s="11" t="s">
        <v>59</v>
      </c>
      <c r="K14" s="13" t="s">
        <v>60</v>
      </c>
      <c r="L14" s="33" t="s">
        <v>370</v>
      </c>
      <c r="M14" s="34">
        <v>112</v>
      </c>
      <c r="N14" s="35">
        <v>3284852.44</v>
      </c>
      <c r="O14" s="35">
        <v>2755303.46</v>
      </c>
      <c r="P14" s="35">
        <v>1843438.0599999996</v>
      </c>
      <c r="Q14" s="36">
        <v>332584.24125922198</v>
      </c>
      <c r="R14" s="36">
        <v>290330.47409114538</v>
      </c>
      <c r="S14" s="35">
        <f t="shared" si="16"/>
        <v>141295.93558394469</v>
      </c>
      <c r="T14" s="35">
        <v>160069.12752961641</v>
      </c>
      <c r="U14" s="36">
        <v>8350.2864929850675</v>
      </c>
      <c r="V14" s="35">
        <v>-29410.190667932467</v>
      </c>
      <c r="W14" s="35">
        <v>2286.7122292756922</v>
      </c>
      <c r="X14" s="17"/>
      <c r="Y14" s="17">
        <f>IFERROR(INDEX('[1]MHR metrics per Country'!$A$2:$D$13,MATCH($E14,'[1]MHR metrics per Country'!$A$2:$A$13,0),MATCH('[1]MHR metrics per Country'!$D$1,'[1]MHR metrics per Country'!$A$1:$D$1,0)),"")</f>
        <v>1622</v>
      </c>
      <c r="Z14" s="38">
        <f t="shared" si="0"/>
        <v>0.56119356764774486</v>
      </c>
      <c r="AA14" s="38">
        <f t="shared" si="1"/>
        <v>0.87295318921877818</v>
      </c>
      <c r="AB14" s="39">
        <f t="shared" si="17"/>
        <v>8.6831844802866029E-2</v>
      </c>
      <c r="AC14" s="39">
        <f t="shared" si="18"/>
        <v>4.8729472770355678E-2</v>
      </c>
      <c r="AD14" s="39">
        <f t="shared" si="2"/>
        <v>2.8761315942203183E-2</v>
      </c>
      <c r="AE14" s="39">
        <f t="shared" si="3"/>
        <v>2.5107282477875158E-2</v>
      </c>
      <c r="AF14" s="40">
        <f t="shared" si="4"/>
        <v>5.1481421041831492</v>
      </c>
      <c r="AG14" s="14">
        <f t="shared" si="19"/>
        <v>-27123.478438656777</v>
      </c>
      <c r="AH14" s="41"/>
      <c r="AI14" s="42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M14" s="14">
        <f t="shared" si="5"/>
        <v>171745.2564351937</v>
      </c>
      <c r="CN14" s="14">
        <f t="array" ref="CN14">T14+IFERROR(IF(INDEX('[1]Battle Plan Tracker'!$A$4:$BK$61,MATCH(1,IF(('[1]Battle Plan Tracker'!$B$4:$B$61='Savings tracker full version'!$B14),IF('[1]Battle Plan Tracker'!$V$4:$V$61="",1)),0),MATCH('[1]Battle Plan Tracker'!$AY$3,'[1]Battle Plan Tracker'!$A$3:$BK$3,0))="",0,INDEX('[1]Battle Plan Tracker'!$A$4:$BK$61,MATCH(1,IF(('[1]Battle Plan Tracker'!$B$4:$B$61='Savings tracker full version'!$B14),IF('[1]Battle Plan Tracker'!$V$4:$V$61="",1)),0),MATCH('[1]Battle Plan Tracker'!$AY$3,'[1]Battle Plan Tracker'!$A$3:$BK$3,0))),0)</f>
        <v>160069.12752961641</v>
      </c>
      <c r="CO14" s="15">
        <f t="array" ref="CO14">U14+IFERROR(IF(INDEX('[1]Battle Plan Tracker'!$A$4:$BK$61,MATCH(1,IF(('[1]Battle Plan Tracker'!$B$4:$B$61='Savings tracker full version'!$B14),IF('[1]Battle Plan Tracker'!$V$4:$V$61="",1)),0),MATCH('[1]Battle Plan Tracker'!$BD$3,'[1]Battle Plan Tracker'!$A$3:$BK$3,0))="",0,INDEX('[1]Battle Plan Tracker'!$A$4:$BK$61,MATCH(1,IF(('[1]Battle Plan Tracker'!$B$4:$B$61='Savings tracker full version'!$B14),IF('[1]Battle Plan Tracker'!$V$4:$V$61="",1)),0),MATCH('[1]Battle Plan Tracker'!$BD$3,'[1]Battle Plan Tracker'!$A$3:$BK$3,0))),0)</f>
        <v>8350.2864929850675</v>
      </c>
      <c r="CP14" s="14">
        <f t="array" ref="CP14">V14+W14+IFERROR(IF(INDEX('[1]Battle Plan Tracker'!$A$4:$BK$61,MATCH(1,IF(('[1]Battle Plan Tracker'!$B$4:$B$61='Savings tracker full version'!$B14),IF('[1]Battle Plan Tracker'!$V$4:$V$61="",1)),0),MATCH('[1]Battle Plan Tracker'!$BI$3,'[1]Battle Plan Tracker'!$A$3:$BK$3,0))="",0,INDEX('[1]Battle Plan Tracker'!$A$4:$BK$61,MATCH(1,IF(('[1]Battle Plan Tracker'!$B$4:$B$61='Savings tracker full version'!$B14),IF('[1]Battle Plan Tracker'!$V$4:$V$61="",1)),0),MATCH('[1]Battle Plan Tracker'!$BI$3,'[1]Battle Plan Tracker'!$A$3:$BK$3,0))),0)</f>
        <v>3325.8424125922211</v>
      </c>
      <c r="CQ14" s="39">
        <f t="shared" si="6"/>
        <v>8.6831844802866029E-2</v>
      </c>
      <c r="CR14" s="39">
        <f t="shared" si="7"/>
        <v>4.8729472770355678E-2</v>
      </c>
      <c r="CS14" s="39">
        <f t="shared" si="8"/>
        <v>2.8761315942203183E-2</v>
      </c>
      <c r="CT14" s="39">
        <f t="shared" si="9"/>
        <v>2.5107282477875158E-2</v>
      </c>
      <c r="CU14" s="40">
        <f t="shared" si="10"/>
        <v>5.1481421041831492</v>
      </c>
      <c r="CW14" s="43">
        <f t="shared" si="20"/>
        <v>0</v>
      </c>
      <c r="CX14" s="43">
        <f t="shared" si="20"/>
        <v>0</v>
      </c>
      <c r="CY14" s="43">
        <f t="shared" si="20"/>
        <v>0</v>
      </c>
      <c r="CZ14" s="43">
        <f t="shared" si="20"/>
        <v>0</v>
      </c>
      <c r="DA14" s="43">
        <f t="shared" si="20"/>
        <v>0</v>
      </c>
      <c r="DB14" s="43">
        <f t="shared" si="20"/>
        <v>0</v>
      </c>
      <c r="DC14" s="43">
        <f t="shared" si="20"/>
        <v>0</v>
      </c>
      <c r="DD14" s="43">
        <f t="shared" si="20"/>
        <v>0</v>
      </c>
      <c r="DE14" s="43">
        <f t="shared" si="20"/>
        <v>0</v>
      </c>
      <c r="DF14" s="43">
        <f t="shared" si="20"/>
        <v>0</v>
      </c>
      <c r="DG14" s="43">
        <f t="shared" si="20"/>
        <v>0</v>
      </c>
      <c r="DH14" s="43">
        <f t="shared" si="20"/>
        <v>0</v>
      </c>
      <c r="DI14" s="43">
        <f t="shared" si="20"/>
        <v>0</v>
      </c>
      <c r="DJ14" s="43">
        <f t="shared" si="20"/>
        <v>0</v>
      </c>
      <c r="DK14" s="43">
        <f t="shared" si="20"/>
        <v>0</v>
      </c>
      <c r="DL14" s="43">
        <f t="shared" si="20"/>
        <v>0</v>
      </c>
      <c r="DM14" s="43">
        <f t="shared" si="11"/>
        <v>0</v>
      </c>
      <c r="DN14" s="43">
        <f t="shared" si="12"/>
        <v>0</v>
      </c>
      <c r="DO14" s="43">
        <f t="shared" si="12"/>
        <v>0</v>
      </c>
      <c r="DP14" s="43">
        <f t="shared" si="12"/>
        <v>0</v>
      </c>
      <c r="DQ14" s="43">
        <f t="shared" si="12"/>
        <v>0</v>
      </c>
      <c r="DR14" s="43">
        <f t="shared" si="12"/>
        <v>0</v>
      </c>
      <c r="DS14" s="43">
        <f t="shared" si="12"/>
        <v>0</v>
      </c>
      <c r="DT14" s="43">
        <f t="shared" si="12"/>
        <v>0</v>
      </c>
      <c r="DU14" s="43">
        <f t="shared" si="12"/>
        <v>0</v>
      </c>
      <c r="DV14" s="43">
        <f t="shared" si="12"/>
        <v>0</v>
      </c>
      <c r="DW14" s="43">
        <f t="shared" si="12"/>
        <v>0</v>
      </c>
      <c r="DX14" s="43">
        <f t="shared" si="12"/>
        <v>0</v>
      </c>
      <c r="DY14" s="43">
        <f t="shared" si="12"/>
        <v>0</v>
      </c>
      <c r="DZ14" s="43">
        <f t="shared" si="12"/>
        <v>0</v>
      </c>
      <c r="EA14" s="43">
        <f t="shared" si="12"/>
        <v>0</v>
      </c>
      <c r="EB14" s="43">
        <f t="shared" si="12"/>
        <v>0</v>
      </c>
      <c r="EC14" s="43">
        <f t="shared" si="12"/>
        <v>0</v>
      </c>
      <c r="ED14" s="43">
        <f t="shared" si="13"/>
        <v>0</v>
      </c>
      <c r="EE14" s="43">
        <f t="shared" si="13"/>
        <v>0</v>
      </c>
      <c r="EF14" s="43">
        <f t="shared" si="13"/>
        <v>0</v>
      </c>
      <c r="EG14" s="43">
        <f t="shared" si="13"/>
        <v>0</v>
      </c>
      <c r="EH14" s="43">
        <f t="shared" si="13"/>
        <v>0</v>
      </c>
      <c r="EI14" s="43">
        <f t="shared" si="13"/>
        <v>0</v>
      </c>
      <c r="EJ14" s="43">
        <f t="shared" si="13"/>
        <v>0</v>
      </c>
      <c r="EK14" s="43">
        <f t="shared" si="13"/>
        <v>0</v>
      </c>
      <c r="EL14" s="43">
        <f t="shared" si="13"/>
        <v>0</v>
      </c>
      <c r="EM14" s="43">
        <f t="shared" si="13"/>
        <v>0</v>
      </c>
      <c r="EN14" s="43">
        <f t="shared" si="13"/>
        <v>0</v>
      </c>
      <c r="EO14" s="43">
        <f t="shared" si="13"/>
        <v>0</v>
      </c>
      <c r="EP14" s="43">
        <f t="shared" si="13"/>
        <v>0</v>
      </c>
      <c r="EQ14" s="43">
        <f t="shared" si="13"/>
        <v>0</v>
      </c>
      <c r="ER14" s="43">
        <f t="shared" si="13"/>
        <v>0</v>
      </c>
      <c r="ES14" s="43">
        <f t="shared" si="13"/>
        <v>0</v>
      </c>
      <c r="ET14" s="43">
        <f t="shared" si="14"/>
        <v>0</v>
      </c>
      <c r="EU14" s="43">
        <f t="shared" si="14"/>
        <v>0</v>
      </c>
      <c r="EV14" s="43">
        <f t="shared" si="14"/>
        <v>0</v>
      </c>
      <c r="EW14" s="43">
        <f t="shared" si="14"/>
        <v>0</v>
      </c>
      <c r="EX14" s="43">
        <f t="shared" si="14"/>
        <v>0</v>
      </c>
      <c r="EY14" s="43">
        <f t="shared" si="14"/>
        <v>0</v>
      </c>
    </row>
    <row r="15" spans="1:156" ht="15" customHeight="1" x14ac:dyDescent="0.25">
      <c r="A15" s="10">
        <v>12</v>
      </c>
      <c r="B15" s="11" t="str">
        <f t="shared" si="15"/>
        <v>DE-F&amp;B-WFS Wurst_Common</v>
      </c>
      <c r="C15" s="10" t="s">
        <v>27</v>
      </c>
      <c r="D15" s="12" t="s">
        <v>28</v>
      </c>
      <c r="E15" s="12" t="s">
        <v>42</v>
      </c>
      <c r="F15" s="11" t="str">
        <f>IFERROR(INDEX('[1]MHR metrics per Country'!$A$2:$D$13,MATCH($E15,'[1]MHR metrics per Country'!$A$2:$A$13,0),MATCH('[1]MHR metrics per Country'!$B$1,'[1]MHR metrics per Country'!$A$1:$D$1,0)),"")</f>
        <v>DE</v>
      </c>
      <c r="G15" s="10" t="s">
        <v>30</v>
      </c>
      <c r="H15" s="12" t="s">
        <v>61</v>
      </c>
      <c r="I15" s="12" t="s">
        <v>61</v>
      </c>
      <c r="J15" s="11" t="s">
        <v>62</v>
      </c>
      <c r="K15" s="13" t="s">
        <v>63</v>
      </c>
      <c r="L15" s="33" t="s">
        <v>370</v>
      </c>
      <c r="M15" s="44">
        <v>68</v>
      </c>
      <c r="N15" s="45">
        <v>993127.52999999991</v>
      </c>
      <c r="O15" s="45">
        <v>1086080.7800000012</v>
      </c>
      <c r="P15" s="45">
        <v>358409.57999999978</v>
      </c>
      <c r="Q15" s="46">
        <v>294037.18956076057</v>
      </c>
      <c r="R15" s="46">
        <v>221409.83106543811</v>
      </c>
      <c r="S15" s="35">
        <f t="shared" si="16"/>
        <v>26860.903526506325</v>
      </c>
      <c r="T15" s="45">
        <v>26792.89950338635</v>
      </c>
      <c r="U15" s="46">
        <v>2310.1389043680883</v>
      </c>
      <c r="V15" s="45">
        <v>-2513.3017025011209</v>
      </c>
      <c r="W15" s="45">
        <v>271.1668212530077</v>
      </c>
      <c r="X15" s="17"/>
      <c r="Y15" s="17">
        <f>IFERROR(INDEX('[1]MHR metrics per Country'!$A$2:$D$13,MATCH($E15,'[1]MHR metrics per Country'!$A$2:$A$13,0),MATCH('[1]MHR metrics per Country'!$D$1,'[1]MHR metrics per Country'!$A$1:$D$1,0)),"")</f>
        <v>1622</v>
      </c>
      <c r="Z15" s="38">
        <f t="shared" si="0"/>
        <v>0.36088978421532614</v>
      </c>
      <c r="AA15" s="38">
        <f t="shared" si="1"/>
        <v>0.75299941274838444</v>
      </c>
      <c r="AB15" s="39">
        <f t="shared" si="17"/>
        <v>7.4754975866957479E-2</v>
      </c>
      <c r="AC15" s="39">
        <f t="shared" si="18"/>
        <v>2.6978307109648197E-2</v>
      </c>
      <c r="AD15" s="39">
        <f t="shared" si="2"/>
        <v>1.0433768425058425E-2</v>
      </c>
      <c r="AE15" s="39">
        <f t="shared" si="3"/>
        <v>7.8566214968216301E-3</v>
      </c>
      <c r="AF15" s="40">
        <f t="shared" si="4"/>
        <v>1.4242533319162074</v>
      </c>
      <c r="AG15" s="14">
        <f t="shared" si="19"/>
        <v>-2242.1348812481133</v>
      </c>
      <c r="AH15" s="41"/>
      <c r="AI15" s="42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M15" s="14">
        <f t="shared" si="5"/>
        <v>32043.410303362041</v>
      </c>
      <c r="CN15" s="14">
        <f t="array" ref="CN15">T15+IFERROR(IF(INDEX('[1]Battle Plan Tracker'!$A$4:$BK$61,MATCH(1,IF(('[1]Battle Plan Tracker'!$B$4:$B$61='Savings tracker full version'!$B15),IF('[1]Battle Plan Tracker'!$V$4:$V$61="",1)),0),MATCH('[1]Battle Plan Tracker'!$AY$3,'[1]Battle Plan Tracker'!$A$3:$BK$3,0))="",0,INDEX('[1]Battle Plan Tracker'!$A$4:$BK$61,MATCH(1,IF(('[1]Battle Plan Tracker'!$B$4:$B$61='Savings tracker full version'!$B15),IF('[1]Battle Plan Tracker'!$V$4:$V$61="",1)),0),MATCH('[1]Battle Plan Tracker'!$AY$3,'[1]Battle Plan Tracker'!$A$3:$BK$3,0))),0)</f>
        <v>26792.89950338635</v>
      </c>
      <c r="CO15" s="15">
        <f t="array" ref="CO15">U15+IFERROR(IF(INDEX('[1]Battle Plan Tracker'!$A$4:$BK$61,MATCH(1,IF(('[1]Battle Plan Tracker'!$B$4:$B$61='Savings tracker full version'!$B15),IF('[1]Battle Plan Tracker'!$V$4:$V$61="",1)),0),MATCH('[1]Battle Plan Tracker'!$BD$3,'[1]Battle Plan Tracker'!$A$3:$BK$3,0))="",0,INDEX('[1]Battle Plan Tracker'!$A$4:$BK$61,MATCH(1,IF(('[1]Battle Plan Tracker'!$B$4:$B$61='Savings tracker full version'!$B15),IF('[1]Battle Plan Tracker'!$V$4:$V$61="",1)),0),MATCH('[1]Battle Plan Tracker'!$BD$3,'[1]Battle Plan Tracker'!$A$3:$BK$3,0))),0)</f>
        <v>2310.1389043680883</v>
      </c>
      <c r="CP15" s="14">
        <f t="array" ref="CP15">V15+W15+IFERROR(IF(INDEX('[1]Battle Plan Tracker'!$A$4:$BK$61,MATCH(1,IF(('[1]Battle Plan Tracker'!$B$4:$B$61='Savings tracker full version'!$B15),IF('[1]Battle Plan Tracker'!$V$4:$V$61="",1)),0),MATCH('[1]Battle Plan Tracker'!$BI$3,'[1]Battle Plan Tracker'!$A$3:$BK$3,0))="",0,INDEX('[1]Battle Plan Tracker'!$A$4:$BK$61,MATCH(1,IF(('[1]Battle Plan Tracker'!$B$4:$B$61='Savings tracker full version'!$B15),IF('[1]Battle Plan Tracker'!$V$4:$V$61="",1)),0),MATCH('[1]Battle Plan Tracker'!$BI$3,'[1]Battle Plan Tracker'!$A$3:$BK$3,0))),0)</f>
        <v>2940.3718956076059</v>
      </c>
      <c r="CQ15" s="39">
        <f t="shared" si="6"/>
        <v>7.4754975866957479E-2</v>
      </c>
      <c r="CR15" s="39">
        <f t="shared" si="7"/>
        <v>2.6978307109648197E-2</v>
      </c>
      <c r="CS15" s="39">
        <f t="shared" si="8"/>
        <v>1.0433768425058425E-2</v>
      </c>
      <c r="CT15" s="39">
        <f t="shared" si="9"/>
        <v>7.8566214968216301E-3</v>
      </c>
      <c r="CU15" s="40">
        <f t="shared" si="10"/>
        <v>1.4242533319162074</v>
      </c>
      <c r="CW15" s="43">
        <f t="shared" si="20"/>
        <v>0</v>
      </c>
      <c r="CX15" s="43">
        <f t="shared" si="20"/>
        <v>0</v>
      </c>
      <c r="CY15" s="43">
        <f t="shared" si="20"/>
        <v>0</v>
      </c>
      <c r="CZ15" s="43">
        <f t="shared" si="20"/>
        <v>0</v>
      </c>
      <c r="DA15" s="43">
        <f t="shared" si="20"/>
        <v>0</v>
      </c>
      <c r="DB15" s="43">
        <f t="shared" si="20"/>
        <v>0</v>
      </c>
      <c r="DC15" s="43">
        <f t="shared" si="20"/>
        <v>0</v>
      </c>
      <c r="DD15" s="43">
        <f t="shared" si="20"/>
        <v>0</v>
      </c>
      <c r="DE15" s="43">
        <f t="shared" si="20"/>
        <v>0</v>
      </c>
      <c r="DF15" s="43">
        <f t="shared" si="20"/>
        <v>0</v>
      </c>
      <c r="DG15" s="43">
        <f t="shared" si="20"/>
        <v>0</v>
      </c>
      <c r="DH15" s="43">
        <f t="shared" si="20"/>
        <v>0</v>
      </c>
      <c r="DI15" s="43">
        <f t="shared" si="20"/>
        <v>0</v>
      </c>
      <c r="DJ15" s="43">
        <f t="shared" si="20"/>
        <v>0</v>
      </c>
      <c r="DK15" s="43">
        <f t="shared" si="20"/>
        <v>0</v>
      </c>
      <c r="DL15" s="43">
        <f t="shared" si="20"/>
        <v>0</v>
      </c>
      <c r="DM15" s="43">
        <f t="shared" si="11"/>
        <v>0</v>
      </c>
      <c r="DN15" s="43">
        <f t="shared" si="12"/>
        <v>0</v>
      </c>
      <c r="DO15" s="43">
        <f t="shared" si="12"/>
        <v>0</v>
      </c>
      <c r="DP15" s="43">
        <f t="shared" si="12"/>
        <v>0</v>
      </c>
      <c r="DQ15" s="43">
        <f t="shared" si="12"/>
        <v>0</v>
      </c>
      <c r="DR15" s="43">
        <f t="shared" si="12"/>
        <v>0</v>
      </c>
      <c r="DS15" s="43">
        <f t="shared" si="12"/>
        <v>0</v>
      </c>
      <c r="DT15" s="43">
        <f t="shared" si="12"/>
        <v>0</v>
      </c>
      <c r="DU15" s="43">
        <f t="shared" si="12"/>
        <v>0</v>
      </c>
      <c r="DV15" s="43">
        <f t="shared" si="12"/>
        <v>0</v>
      </c>
      <c r="DW15" s="43">
        <f t="shared" si="12"/>
        <v>0</v>
      </c>
      <c r="DX15" s="43">
        <f t="shared" si="12"/>
        <v>0</v>
      </c>
      <c r="DY15" s="43">
        <f t="shared" si="12"/>
        <v>0</v>
      </c>
      <c r="DZ15" s="43">
        <f t="shared" si="12"/>
        <v>0</v>
      </c>
      <c r="EA15" s="43">
        <f t="shared" si="12"/>
        <v>0</v>
      </c>
      <c r="EB15" s="43">
        <f t="shared" si="12"/>
        <v>0</v>
      </c>
      <c r="EC15" s="43">
        <f t="shared" si="12"/>
        <v>0</v>
      </c>
      <c r="ED15" s="43">
        <f t="shared" si="13"/>
        <v>0</v>
      </c>
      <c r="EE15" s="43">
        <f t="shared" si="13"/>
        <v>0</v>
      </c>
      <c r="EF15" s="43">
        <f t="shared" si="13"/>
        <v>0</v>
      </c>
      <c r="EG15" s="43">
        <f t="shared" si="13"/>
        <v>0</v>
      </c>
      <c r="EH15" s="43">
        <f t="shared" si="13"/>
        <v>0</v>
      </c>
      <c r="EI15" s="43">
        <f t="shared" si="13"/>
        <v>0</v>
      </c>
      <c r="EJ15" s="43">
        <f t="shared" si="13"/>
        <v>0</v>
      </c>
      <c r="EK15" s="43">
        <f t="shared" si="13"/>
        <v>0</v>
      </c>
      <c r="EL15" s="43">
        <f t="shared" si="13"/>
        <v>0</v>
      </c>
      <c r="EM15" s="43">
        <f t="shared" si="13"/>
        <v>0</v>
      </c>
      <c r="EN15" s="43">
        <f t="shared" si="13"/>
        <v>0</v>
      </c>
      <c r="EO15" s="43">
        <f t="shared" si="13"/>
        <v>0</v>
      </c>
      <c r="EP15" s="43">
        <f t="shared" si="13"/>
        <v>0</v>
      </c>
      <c r="EQ15" s="43">
        <f t="shared" si="13"/>
        <v>0</v>
      </c>
      <c r="ER15" s="43">
        <f t="shared" si="13"/>
        <v>0</v>
      </c>
      <c r="ES15" s="43">
        <f t="shared" si="13"/>
        <v>0</v>
      </c>
      <c r="ET15" s="43">
        <f t="shared" si="14"/>
        <v>0</v>
      </c>
      <c r="EU15" s="43">
        <f t="shared" si="14"/>
        <v>0</v>
      </c>
      <c r="EV15" s="43">
        <f t="shared" si="14"/>
        <v>0</v>
      </c>
      <c r="EW15" s="43">
        <f t="shared" si="14"/>
        <v>0</v>
      </c>
      <c r="EX15" s="43">
        <f t="shared" si="14"/>
        <v>0</v>
      </c>
      <c r="EY15" s="43">
        <f t="shared" si="14"/>
        <v>0</v>
      </c>
    </row>
    <row r="16" spans="1:156" ht="15" customHeight="1" x14ac:dyDescent="0.25">
      <c r="A16" s="10">
        <v>13</v>
      </c>
      <c r="B16" s="11" t="str">
        <f t="shared" si="15"/>
        <v>DE-F&amp;B-Froneri Scholler_Common</v>
      </c>
      <c r="C16" s="10" t="s">
        <v>27</v>
      </c>
      <c r="D16" s="12" t="s">
        <v>28</v>
      </c>
      <c r="E16" s="12" t="s">
        <v>42</v>
      </c>
      <c r="F16" s="11" t="str">
        <f>IFERROR(INDEX('[1]MHR metrics per Country'!$A$2:$D$13,MATCH($E16,'[1]MHR metrics per Country'!$A$2:$A$13,0),MATCH('[1]MHR metrics per Country'!$B$1,'[1]MHR metrics per Country'!$A$1:$D$1,0)),"")</f>
        <v>DE</v>
      </c>
      <c r="G16" s="10" t="s">
        <v>30</v>
      </c>
      <c r="H16" s="12" t="s">
        <v>64</v>
      </c>
      <c r="I16" s="12" t="s">
        <v>64</v>
      </c>
      <c r="J16" s="12" t="s">
        <v>65</v>
      </c>
      <c r="K16" s="16" t="s">
        <v>66</v>
      </c>
      <c r="L16" s="33" t="s">
        <v>370</v>
      </c>
      <c r="M16" s="44">
        <v>143</v>
      </c>
      <c r="N16" s="45">
        <v>728249.47</v>
      </c>
      <c r="O16" s="45">
        <v>647841.65167999989</v>
      </c>
      <c r="P16" s="45">
        <v>442119.24462000001</v>
      </c>
      <c r="Q16" s="46">
        <v>232601.41619349757</v>
      </c>
      <c r="R16" s="46">
        <v>173862.28524563141</v>
      </c>
      <c r="S16" s="35">
        <f t="shared" si="16"/>
        <v>22278.692618617242</v>
      </c>
      <c r="T16" s="45">
        <v>22145.889732459254</v>
      </c>
      <c r="U16" s="46">
        <v>3328.2574252629415</v>
      </c>
      <c r="V16" s="45">
        <v>-6198.4567773413928</v>
      </c>
      <c r="W16" s="45">
        <v>3003.00223823644</v>
      </c>
      <c r="X16" s="33"/>
      <c r="Y16" s="17">
        <f>IFERROR(INDEX('[1]MHR metrics per Country'!$A$2:$D$13,MATCH($E16,'[1]MHR metrics per Country'!$A$2:$A$13,0),MATCH('[1]MHR metrics per Country'!$D$1,'[1]MHR metrics per Country'!$A$1:$D$1,0)),"")</f>
        <v>1622</v>
      </c>
      <c r="Z16" s="38">
        <f t="shared" si="0"/>
        <v>0.60709861501169382</v>
      </c>
      <c r="AA16" s="38">
        <f t="shared" si="1"/>
        <v>0.74746873037521844</v>
      </c>
      <c r="AB16" s="39">
        <f t="shared" si="17"/>
        <v>5.0090309349672332E-2</v>
      </c>
      <c r="AC16" s="39">
        <f t="shared" si="18"/>
        <v>3.0409757431693368E-2</v>
      </c>
      <c r="AD16" s="39">
        <f t="shared" si="2"/>
        <v>1.9143067287772059E-2</v>
      </c>
      <c r="AE16" s="39">
        <f t="shared" si="3"/>
        <v>1.4308844201078358E-2</v>
      </c>
      <c r="AF16" s="40">
        <f t="shared" si="4"/>
        <v>2.0519466246997173</v>
      </c>
      <c r="AG16" s="14">
        <f t="shared" si="19"/>
        <v>-3195.4545391049528</v>
      </c>
      <c r="AH16" s="41"/>
      <c r="AI16" s="42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M16" s="14">
        <f t="shared" si="5"/>
        <v>27800.161319657171</v>
      </c>
      <c r="CN16" s="14">
        <f t="array" ref="CN16">T16+IFERROR(IF(INDEX('[1]Battle Plan Tracker'!$A$4:$BK$61,MATCH(1,IF(('[1]Battle Plan Tracker'!$B$4:$B$61='Savings tracker full version'!$B16),IF('[1]Battle Plan Tracker'!$V$4:$V$61="",1)),0),MATCH('[1]Battle Plan Tracker'!$AY$3,'[1]Battle Plan Tracker'!$A$3:$BK$3,0))="",0,INDEX('[1]Battle Plan Tracker'!$A$4:$BK$61,MATCH(1,IF(('[1]Battle Plan Tracker'!$B$4:$B$61='Savings tracker full version'!$B16),IF('[1]Battle Plan Tracker'!$V$4:$V$61="",1)),0),MATCH('[1]Battle Plan Tracker'!$AY$3,'[1]Battle Plan Tracker'!$A$3:$BK$3,0))),0)</f>
        <v>22145.889732459254</v>
      </c>
      <c r="CO16" s="15">
        <f t="array" ref="CO16">U16+IFERROR(IF(INDEX('[1]Battle Plan Tracker'!$A$4:$BK$61,MATCH(1,IF(('[1]Battle Plan Tracker'!$B$4:$B$61='Savings tracker full version'!$B16),IF('[1]Battle Plan Tracker'!$V$4:$V$61="",1)),0),MATCH('[1]Battle Plan Tracker'!$BD$3,'[1]Battle Plan Tracker'!$A$3:$BK$3,0))="",0,INDEX('[1]Battle Plan Tracker'!$A$4:$BK$61,MATCH(1,IF(('[1]Battle Plan Tracker'!$B$4:$B$61='Savings tracker full version'!$B16),IF('[1]Battle Plan Tracker'!$V$4:$V$61="",1)),0),MATCH('[1]Battle Plan Tracker'!$BD$3,'[1]Battle Plan Tracker'!$A$3:$BK$3,0))),0)</f>
        <v>3328.2574252629415</v>
      </c>
      <c r="CP16" s="14">
        <f t="array" ref="CP16">V16+W16+IFERROR(IF(INDEX('[1]Battle Plan Tracker'!$A$4:$BK$61,MATCH(1,IF(('[1]Battle Plan Tracker'!$B$4:$B$61='Savings tracker full version'!$B16),IF('[1]Battle Plan Tracker'!$V$4:$V$61="",1)),0),MATCH('[1]Battle Plan Tracker'!$BI$3,'[1]Battle Plan Tracker'!$A$3:$BK$3,0))="",0,INDEX('[1]Battle Plan Tracker'!$A$4:$BK$61,MATCH(1,IF(('[1]Battle Plan Tracker'!$B$4:$B$61='Savings tracker full version'!$B16),IF('[1]Battle Plan Tracker'!$V$4:$V$61="",1)),0),MATCH('[1]Battle Plan Tracker'!$BI$3,'[1]Battle Plan Tracker'!$A$3:$BK$3,0))),0)</f>
        <v>2326.0141619349756</v>
      </c>
      <c r="CQ16" s="39">
        <f t="shared" si="6"/>
        <v>5.0090309349672332E-2</v>
      </c>
      <c r="CR16" s="39">
        <f t="shared" si="7"/>
        <v>3.0409757431693368E-2</v>
      </c>
      <c r="CS16" s="39">
        <f t="shared" si="8"/>
        <v>1.9143067287772059E-2</v>
      </c>
      <c r="CT16" s="39">
        <f t="shared" si="9"/>
        <v>1.4308844201078358E-2</v>
      </c>
      <c r="CU16" s="40">
        <f t="shared" si="10"/>
        <v>2.0519466246997173</v>
      </c>
      <c r="CW16" s="43">
        <f t="shared" si="20"/>
        <v>0</v>
      </c>
      <c r="CX16" s="43">
        <f t="shared" si="20"/>
        <v>0</v>
      </c>
      <c r="CY16" s="43">
        <f t="shared" si="20"/>
        <v>0</v>
      </c>
      <c r="CZ16" s="43">
        <f t="shared" si="20"/>
        <v>0</v>
      </c>
      <c r="DA16" s="43">
        <f t="shared" si="20"/>
        <v>0</v>
      </c>
      <c r="DB16" s="43">
        <f t="shared" si="20"/>
        <v>0</v>
      </c>
      <c r="DC16" s="43">
        <f t="shared" si="20"/>
        <v>0</v>
      </c>
      <c r="DD16" s="43">
        <f t="shared" si="20"/>
        <v>0</v>
      </c>
      <c r="DE16" s="43">
        <f t="shared" si="20"/>
        <v>0</v>
      </c>
      <c r="DF16" s="43">
        <f t="shared" si="20"/>
        <v>0</v>
      </c>
      <c r="DG16" s="43">
        <f t="shared" si="20"/>
        <v>0</v>
      </c>
      <c r="DH16" s="43">
        <f t="shared" si="20"/>
        <v>0</v>
      </c>
      <c r="DI16" s="43">
        <f t="shared" si="20"/>
        <v>0</v>
      </c>
      <c r="DJ16" s="43">
        <f t="shared" si="20"/>
        <v>0</v>
      </c>
      <c r="DK16" s="43">
        <f t="shared" si="20"/>
        <v>0</v>
      </c>
      <c r="DL16" s="43">
        <f t="shared" si="20"/>
        <v>0</v>
      </c>
      <c r="DM16" s="43">
        <f t="shared" si="11"/>
        <v>0</v>
      </c>
      <c r="DN16" s="43">
        <f t="shared" si="12"/>
        <v>0</v>
      </c>
      <c r="DO16" s="43">
        <f t="shared" si="12"/>
        <v>0</v>
      </c>
      <c r="DP16" s="43">
        <f t="shared" si="12"/>
        <v>0</v>
      </c>
      <c r="DQ16" s="43">
        <f t="shared" si="12"/>
        <v>0</v>
      </c>
      <c r="DR16" s="43">
        <f t="shared" si="12"/>
        <v>0</v>
      </c>
      <c r="DS16" s="43">
        <f t="shared" si="12"/>
        <v>0</v>
      </c>
      <c r="DT16" s="43">
        <f t="shared" si="12"/>
        <v>0</v>
      </c>
      <c r="DU16" s="43">
        <f t="shared" si="12"/>
        <v>0</v>
      </c>
      <c r="DV16" s="43">
        <f t="shared" si="12"/>
        <v>0</v>
      </c>
      <c r="DW16" s="43">
        <f t="shared" si="12"/>
        <v>0</v>
      </c>
      <c r="DX16" s="43">
        <f t="shared" si="12"/>
        <v>0</v>
      </c>
      <c r="DY16" s="43">
        <f t="shared" si="12"/>
        <v>0</v>
      </c>
      <c r="DZ16" s="43">
        <f t="shared" si="12"/>
        <v>0</v>
      </c>
      <c r="EA16" s="43">
        <f t="shared" si="12"/>
        <v>0</v>
      </c>
      <c r="EB16" s="43">
        <f t="shared" si="12"/>
        <v>0</v>
      </c>
      <c r="EC16" s="43">
        <f t="shared" si="12"/>
        <v>0</v>
      </c>
      <c r="ED16" s="43">
        <f t="shared" si="13"/>
        <v>0</v>
      </c>
      <c r="EE16" s="43">
        <f t="shared" si="13"/>
        <v>0</v>
      </c>
      <c r="EF16" s="43">
        <f t="shared" si="13"/>
        <v>0</v>
      </c>
      <c r="EG16" s="43">
        <f t="shared" si="13"/>
        <v>0</v>
      </c>
      <c r="EH16" s="43">
        <f t="shared" si="13"/>
        <v>0</v>
      </c>
      <c r="EI16" s="43">
        <f t="shared" si="13"/>
        <v>0</v>
      </c>
      <c r="EJ16" s="43">
        <f t="shared" si="13"/>
        <v>0</v>
      </c>
      <c r="EK16" s="43">
        <f t="shared" si="13"/>
        <v>0</v>
      </c>
      <c r="EL16" s="43">
        <f t="shared" si="13"/>
        <v>0</v>
      </c>
      <c r="EM16" s="43">
        <f t="shared" si="13"/>
        <v>0</v>
      </c>
      <c r="EN16" s="43">
        <f t="shared" si="13"/>
        <v>0</v>
      </c>
      <c r="EO16" s="43">
        <f t="shared" si="13"/>
        <v>0</v>
      </c>
      <c r="EP16" s="43">
        <f t="shared" si="13"/>
        <v>0</v>
      </c>
      <c r="EQ16" s="43">
        <f t="shared" si="13"/>
        <v>0</v>
      </c>
      <c r="ER16" s="43">
        <f t="shared" si="13"/>
        <v>0</v>
      </c>
      <c r="ES16" s="43">
        <f t="shared" si="13"/>
        <v>0</v>
      </c>
      <c r="ET16" s="43">
        <f t="shared" si="14"/>
        <v>0</v>
      </c>
      <c r="EU16" s="43">
        <f t="shared" si="14"/>
        <v>0</v>
      </c>
      <c r="EV16" s="43">
        <f t="shared" si="14"/>
        <v>0</v>
      </c>
      <c r="EW16" s="43">
        <f t="shared" si="14"/>
        <v>0</v>
      </c>
      <c r="EX16" s="43">
        <f t="shared" si="14"/>
        <v>0</v>
      </c>
      <c r="EY16" s="43">
        <f t="shared" si="14"/>
        <v>0</v>
      </c>
    </row>
    <row r="17" spans="1:155" ht="15" customHeight="1" x14ac:dyDescent="0.25">
      <c r="A17" s="10">
        <v>14</v>
      </c>
      <c r="B17" s="11" t="str">
        <f t="shared" si="15"/>
        <v>DE-F&amp;B-Deutsche See_Common</v>
      </c>
      <c r="C17" s="10" t="s">
        <v>27</v>
      </c>
      <c r="D17" s="12" t="s">
        <v>28</v>
      </c>
      <c r="E17" s="12" t="s">
        <v>42</v>
      </c>
      <c r="F17" s="11" t="str">
        <f>IFERROR(INDEX('[1]MHR metrics per Country'!$A$2:$D$13,MATCH($E17,'[1]MHR metrics per Country'!$A$2:$A$13,0),MATCH('[1]MHR metrics per Country'!$B$1,'[1]MHR metrics per Country'!$A$1:$D$1,0)),"")</f>
        <v>DE</v>
      </c>
      <c r="G17" s="10" t="s">
        <v>30</v>
      </c>
      <c r="H17" s="12" t="s">
        <v>67</v>
      </c>
      <c r="I17" s="12" t="s">
        <v>67</v>
      </c>
      <c r="J17" s="12" t="s">
        <v>68</v>
      </c>
      <c r="K17" s="16" t="s">
        <v>69</v>
      </c>
      <c r="L17" s="33" t="s">
        <v>370</v>
      </c>
      <c r="M17" s="44">
        <v>183</v>
      </c>
      <c r="N17" s="45">
        <v>1629383.6500000001</v>
      </c>
      <c r="O17" s="45">
        <v>1500209.8800000008</v>
      </c>
      <c r="P17" s="45">
        <v>434966.8199999996</v>
      </c>
      <c r="Q17" s="46">
        <v>226715.81733333177</v>
      </c>
      <c r="R17" s="46">
        <v>174984.14455444901</v>
      </c>
      <c r="S17" s="35">
        <f t="shared" si="16"/>
        <v>23956.379244993175</v>
      </c>
      <c r="T17" s="45">
        <v>7203.9491494264867</v>
      </c>
      <c r="U17" s="46">
        <v>16839.804815660729</v>
      </c>
      <c r="V17" s="45">
        <v>-1098.7129800473806</v>
      </c>
      <c r="W17" s="45">
        <v>1011.3382599533383</v>
      </c>
      <c r="X17" s="33"/>
      <c r="Y17" s="17">
        <f>IFERROR(INDEX('[1]MHR metrics per Country'!$A$2:$D$13,MATCH($E17,'[1]MHR metrics per Country'!$A$2:$A$13,0),MATCH('[1]MHR metrics per Country'!$D$1,'[1]MHR metrics per Country'!$A$1:$D$1,0)),"")</f>
        <v>1622</v>
      </c>
      <c r="Z17" s="38">
        <f t="shared" si="0"/>
        <v>0.2669517519707526</v>
      </c>
      <c r="AA17" s="38">
        <f t="shared" si="1"/>
        <v>0.77182151035000957</v>
      </c>
      <c r="AB17" s="39">
        <f t="shared" si="17"/>
        <v>1.6562065928216071E-2</v>
      </c>
      <c r="AC17" s="39">
        <f t="shared" si="18"/>
        <v>4.4212725157923892E-3</v>
      </c>
      <c r="AD17" s="39">
        <f t="shared" si="2"/>
        <v>9.6236175331992801E-2</v>
      </c>
      <c r="AE17" s="39">
        <f t="shared" si="3"/>
        <v>7.427715019504702E-2</v>
      </c>
      <c r="AF17" s="40">
        <f t="shared" si="4"/>
        <v>10.382123807435715</v>
      </c>
      <c r="AG17" s="14">
        <f t="shared" si="19"/>
        <v>-87.374720094042345</v>
      </c>
      <c r="AH17" s="41"/>
      <c r="AI17" s="42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M17" s="14">
        <f t="shared" si="5"/>
        <v>26310.912138420535</v>
      </c>
      <c r="CN17" s="14">
        <f t="array" ref="CN17">T17+IFERROR(IF(INDEX('[1]Battle Plan Tracker'!$A$4:$BK$61,MATCH(1,IF(('[1]Battle Plan Tracker'!$B$4:$B$61='Savings tracker full version'!$B17),IF('[1]Battle Plan Tracker'!$V$4:$V$61="",1)),0),MATCH('[1]Battle Plan Tracker'!$AY$3,'[1]Battle Plan Tracker'!$A$3:$BK$3,0))="",0,INDEX('[1]Battle Plan Tracker'!$A$4:$BK$61,MATCH(1,IF(('[1]Battle Plan Tracker'!$B$4:$B$61='Savings tracker full version'!$B17),IF('[1]Battle Plan Tracker'!$V$4:$V$61="",1)),0),MATCH('[1]Battle Plan Tracker'!$AY$3,'[1]Battle Plan Tracker'!$A$3:$BK$3,0))),0)</f>
        <v>7203.9491494264867</v>
      </c>
      <c r="CO17" s="15">
        <f t="array" ref="CO17">U17+IFERROR(IF(INDEX('[1]Battle Plan Tracker'!$A$4:$BK$61,MATCH(1,IF(('[1]Battle Plan Tracker'!$B$4:$B$61='Savings tracker full version'!$B17),IF('[1]Battle Plan Tracker'!$V$4:$V$61="",1)),0),MATCH('[1]Battle Plan Tracker'!$BD$3,'[1]Battle Plan Tracker'!$A$3:$BK$3,0))="",0,INDEX('[1]Battle Plan Tracker'!$A$4:$BK$61,MATCH(1,IF(('[1]Battle Plan Tracker'!$B$4:$B$61='Savings tracker full version'!$B17),IF('[1]Battle Plan Tracker'!$V$4:$V$61="",1)),0),MATCH('[1]Battle Plan Tracker'!$BD$3,'[1]Battle Plan Tracker'!$A$3:$BK$3,0))),0)</f>
        <v>16839.804815660729</v>
      </c>
      <c r="CP17" s="14">
        <f t="array" ref="CP17">V17+W17+IFERROR(IF(INDEX('[1]Battle Plan Tracker'!$A$4:$BK$61,MATCH(1,IF(('[1]Battle Plan Tracker'!$B$4:$B$61='Savings tracker full version'!$B17),IF('[1]Battle Plan Tracker'!$V$4:$V$61="",1)),0),MATCH('[1]Battle Plan Tracker'!$BI$3,'[1]Battle Plan Tracker'!$A$3:$BK$3,0))="",0,INDEX('[1]Battle Plan Tracker'!$A$4:$BK$61,MATCH(1,IF(('[1]Battle Plan Tracker'!$B$4:$B$61='Savings tracker full version'!$B17),IF('[1]Battle Plan Tracker'!$V$4:$V$61="",1)),0),MATCH('[1]Battle Plan Tracker'!$BI$3,'[1]Battle Plan Tracker'!$A$3:$BK$3,0))),0)</f>
        <v>2267.1581733333178</v>
      </c>
      <c r="CQ17" s="39">
        <f t="shared" si="6"/>
        <v>1.6562065928216071E-2</v>
      </c>
      <c r="CR17" s="39">
        <f t="shared" si="7"/>
        <v>4.4212725157923892E-3</v>
      </c>
      <c r="CS17" s="39">
        <f t="shared" si="8"/>
        <v>9.6236175331992801E-2</v>
      </c>
      <c r="CT17" s="39">
        <f t="shared" si="9"/>
        <v>7.427715019504702E-2</v>
      </c>
      <c r="CU17" s="40">
        <f t="shared" si="10"/>
        <v>10.382123807435715</v>
      </c>
      <c r="CW17" s="43">
        <f t="shared" si="20"/>
        <v>0</v>
      </c>
      <c r="CX17" s="43">
        <f t="shared" si="20"/>
        <v>0</v>
      </c>
      <c r="CY17" s="43">
        <f t="shared" si="20"/>
        <v>0</v>
      </c>
      <c r="CZ17" s="43">
        <f t="shared" si="20"/>
        <v>0</v>
      </c>
      <c r="DA17" s="43">
        <f t="shared" si="20"/>
        <v>0</v>
      </c>
      <c r="DB17" s="43">
        <f t="shared" si="20"/>
        <v>0</v>
      </c>
      <c r="DC17" s="43">
        <f t="shared" si="20"/>
        <v>0</v>
      </c>
      <c r="DD17" s="43">
        <f t="shared" si="20"/>
        <v>0</v>
      </c>
      <c r="DE17" s="43">
        <f t="shared" si="20"/>
        <v>0</v>
      </c>
      <c r="DF17" s="43">
        <f t="shared" si="20"/>
        <v>0</v>
      </c>
      <c r="DG17" s="43">
        <f t="shared" si="20"/>
        <v>0</v>
      </c>
      <c r="DH17" s="43">
        <f t="shared" si="20"/>
        <v>0</v>
      </c>
      <c r="DI17" s="43">
        <f t="shared" si="20"/>
        <v>0</v>
      </c>
      <c r="DJ17" s="43">
        <f t="shared" si="20"/>
        <v>0</v>
      </c>
      <c r="DK17" s="43">
        <f t="shared" si="20"/>
        <v>0</v>
      </c>
      <c r="DL17" s="43">
        <f t="shared" si="20"/>
        <v>0</v>
      </c>
      <c r="DM17" s="43">
        <f t="shared" si="11"/>
        <v>0</v>
      </c>
      <c r="DN17" s="43">
        <f t="shared" si="12"/>
        <v>0</v>
      </c>
      <c r="DO17" s="43">
        <f t="shared" si="12"/>
        <v>0</v>
      </c>
      <c r="DP17" s="43">
        <f t="shared" si="12"/>
        <v>0</v>
      </c>
      <c r="DQ17" s="43">
        <f t="shared" si="12"/>
        <v>0</v>
      </c>
      <c r="DR17" s="43">
        <f t="shared" si="12"/>
        <v>0</v>
      </c>
      <c r="DS17" s="43">
        <f t="shared" si="12"/>
        <v>0</v>
      </c>
      <c r="DT17" s="43">
        <f t="shared" si="12"/>
        <v>0</v>
      </c>
      <c r="DU17" s="43">
        <f t="shared" si="12"/>
        <v>0</v>
      </c>
      <c r="DV17" s="43">
        <f t="shared" si="12"/>
        <v>0</v>
      </c>
      <c r="DW17" s="43">
        <f t="shared" si="12"/>
        <v>0</v>
      </c>
      <c r="DX17" s="43">
        <f t="shared" si="12"/>
        <v>0</v>
      </c>
      <c r="DY17" s="43">
        <f t="shared" si="12"/>
        <v>0</v>
      </c>
      <c r="DZ17" s="43">
        <f t="shared" si="12"/>
        <v>0</v>
      </c>
      <c r="EA17" s="43">
        <f t="shared" si="12"/>
        <v>0</v>
      </c>
      <c r="EB17" s="43">
        <f t="shared" si="12"/>
        <v>0</v>
      </c>
      <c r="EC17" s="43">
        <f t="shared" si="12"/>
        <v>0</v>
      </c>
      <c r="ED17" s="43">
        <f t="shared" si="13"/>
        <v>0</v>
      </c>
      <c r="EE17" s="43">
        <f t="shared" si="13"/>
        <v>0</v>
      </c>
      <c r="EF17" s="43">
        <f t="shared" si="13"/>
        <v>0</v>
      </c>
      <c r="EG17" s="43">
        <f t="shared" si="13"/>
        <v>0</v>
      </c>
      <c r="EH17" s="43">
        <f t="shared" si="13"/>
        <v>0</v>
      </c>
      <c r="EI17" s="43">
        <f t="shared" si="13"/>
        <v>0</v>
      </c>
      <c r="EJ17" s="43">
        <f t="shared" si="13"/>
        <v>0</v>
      </c>
      <c r="EK17" s="43">
        <f t="shared" si="13"/>
        <v>0</v>
      </c>
      <c r="EL17" s="43">
        <f t="shared" si="13"/>
        <v>0</v>
      </c>
      <c r="EM17" s="43">
        <f t="shared" si="13"/>
        <v>0</v>
      </c>
      <c r="EN17" s="43">
        <f t="shared" si="13"/>
        <v>0</v>
      </c>
      <c r="EO17" s="43">
        <f t="shared" si="13"/>
        <v>0</v>
      </c>
      <c r="EP17" s="43">
        <f t="shared" si="13"/>
        <v>0</v>
      </c>
      <c r="EQ17" s="43">
        <f t="shared" si="13"/>
        <v>0</v>
      </c>
      <c r="ER17" s="43">
        <f t="shared" si="13"/>
        <v>0</v>
      </c>
      <c r="ES17" s="43">
        <f t="shared" si="13"/>
        <v>0</v>
      </c>
      <c r="ET17" s="43">
        <f t="shared" si="14"/>
        <v>0</v>
      </c>
      <c r="EU17" s="43">
        <f t="shared" si="14"/>
        <v>0</v>
      </c>
      <c r="EV17" s="43">
        <f t="shared" si="14"/>
        <v>0</v>
      </c>
      <c r="EW17" s="43">
        <f t="shared" si="14"/>
        <v>0</v>
      </c>
      <c r="EX17" s="43">
        <f t="shared" si="14"/>
        <v>0</v>
      </c>
      <c r="EY17" s="43">
        <f t="shared" si="14"/>
        <v>0</v>
      </c>
    </row>
    <row r="18" spans="1:155" ht="15" customHeight="1" x14ac:dyDescent="0.25">
      <c r="A18" s="10">
        <v>15</v>
      </c>
      <c r="B18" s="11" t="str">
        <f t="shared" si="15"/>
        <v>DE-F&amp;B-FFD_Common</v>
      </c>
      <c r="C18" s="10" t="s">
        <v>27</v>
      </c>
      <c r="D18" s="12" t="s">
        <v>28</v>
      </c>
      <c r="E18" s="12" t="s">
        <v>42</v>
      </c>
      <c r="F18" s="11" t="str">
        <f>IFERROR(INDEX('[1]MHR metrics per Country'!$A$2:$D$13,MATCH($E18,'[1]MHR metrics per Country'!$A$2:$A$13,0),MATCH('[1]MHR metrics per Country'!$B$1,'[1]MHR metrics per Country'!$A$1:$D$1,0)),"")</f>
        <v>DE</v>
      </c>
      <c r="G18" s="10" t="s">
        <v>30</v>
      </c>
      <c r="H18" s="12" t="s">
        <v>70</v>
      </c>
      <c r="I18" s="12" t="s">
        <v>70</v>
      </c>
      <c r="J18" s="12" t="s">
        <v>71</v>
      </c>
      <c r="K18" s="16" t="s">
        <v>72</v>
      </c>
      <c r="L18" s="33" t="s">
        <v>370</v>
      </c>
      <c r="M18" s="34">
        <v>235</v>
      </c>
      <c r="N18" s="35">
        <v>483015.13</v>
      </c>
      <c r="O18" s="35">
        <v>500136.53340110002</v>
      </c>
      <c r="P18" s="35">
        <v>230454.19416000013</v>
      </c>
      <c r="Q18" s="36">
        <v>131272.02623454199</v>
      </c>
      <c r="R18" s="36">
        <v>105848.46379864487</v>
      </c>
      <c r="S18" s="35">
        <f t="shared" si="16"/>
        <v>6795.8326975410473</v>
      </c>
      <c r="T18" s="35">
        <v>2842.6877931937333</v>
      </c>
      <c r="U18" s="36">
        <v>3954.9891883233581</v>
      </c>
      <c r="V18" s="35">
        <v>-376.74387419740651</v>
      </c>
      <c r="W18" s="35">
        <v>374.89959022136173</v>
      </c>
      <c r="X18" s="33"/>
      <c r="Y18" s="17">
        <f>IFERROR(INDEX('[1]MHR metrics per Country'!$A$2:$D$13,MATCH($E18,'[1]MHR metrics per Country'!$A$2:$A$13,0),MATCH('[1]MHR metrics per Country'!$D$1,'[1]MHR metrics per Country'!$A$1:$D$1,0)),"")</f>
        <v>1622</v>
      </c>
      <c r="Z18" s="38">
        <f t="shared" si="0"/>
        <v>0.47711589109020275</v>
      </c>
      <c r="AA18" s="38">
        <f t="shared" si="1"/>
        <v>0.80632916878670569</v>
      </c>
      <c r="AB18" s="39">
        <f t="shared" si="17"/>
        <v>1.2335153211488559E-2</v>
      </c>
      <c r="AC18" s="39">
        <f t="shared" si="18"/>
        <v>5.8852976162335402E-3</v>
      </c>
      <c r="AD18" s="39">
        <f t="shared" si="2"/>
        <v>3.7364634746583747E-2</v>
      </c>
      <c r="AE18" s="39">
        <f t="shared" si="3"/>
        <v>3.0128194877231736E-2</v>
      </c>
      <c r="AF18" s="40">
        <f t="shared" si="4"/>
        <v>2.4383410532203196</v>
      </c>
      <c r="AG18" s="14">
        <f t="shared" si="19"/>
        <v>-1.8442839760447782</v>
      </c>
      <c r="AH18" s="41"/>
      <c r="AI18" s="42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M18" s="14">
        <f t="shared" si="5"/>
        <v>8110.3972438625115</v>
      </c>
      <c r="CN18" s="14">
        <f t="array" ref="CN18">T18+IFERROR(IF(INDEX('[1]Battle Plan Tracker'!$A$4:$BK$61,MATCH(1,IF(('[1]Battle Plan Tracker'!$B$4:$B$61='Savings tracker full version'!$B18),IF('[1]Battle Plan Tracker'!$V$4:$V$61="",1)),0),MATCH('[1]Battle Plan Tracker'!$AY$3,'[1]Battle Plan Tracker'!$A$3:$BK$3,0))="",0,INDEX('[1]Battle Plan Tracker'!$A$4:$BK$61,MATCH(1,IF(('[1]Battle Plan Tracker'!$B$4:$B$61='Savings tracker full version'!$B18),IF('[1]Battle Plan Tracker'!$V$4:$V$61="",1)),0),MATCH('[1]Battle Plan Tracker'!$AY$3,'[1]Battle Plan Tracker'!$A$3:$BK$3,0))),0)</f>
        <v>2842.6877931937333</v>
      </c>
      <c r="CO18" s="15">
        <f t="array" ref="CO18">U18+IFERROR(IF(INDEX('[1]Battle Plan Tracker'!$A$4:$BK$61,MATCH(1,IF(('[1]Battle Plan Tracker'!$B$4:$B$61='Savings tracker full version'!$B18),IF('[1]Battle Plan Tracker'!$V$4:$V$61="",1)),0),MATCH('[1]Battle Plan Tracker'!$BD$3,'[1]Battle Plan Tracker'!$A$3:$BK$3,0))="",0,INDEX('[1]Battle Plan Tracker'!$A$4:$BK$61,MATCH(1,IF(('[1]Battle Plan Tracker'!$B$4:$B$61='Savings tracker full version'!$B18),IF('[1]Battle Plan Tracker'!$V$4:$V$61="",1)),0),MATCH('[1]Battle Plan Tracker'!$BD$3,'[1]Battle Plan Tracker'!$A$3:$BK$3,0))),0)</f>
        <v>3954.9891883233581</v>
      </c>
      <c r="CP18" s="14">
        <f t="array" ref="CP18">V18+W18+IFERROR(IF(INDEX('[1]Battle Plan Tracker'!$A$4:$BK$61,MATCH(1,IF(('[1]Battle Plan Tracker'!$B$4:$B$61='Savings tracker full version'!$B18),IF('[1]Battle Plan Tracker'!$V$4:$V$61="",1)),0),MATCH('[1]Battle Plan Tracker'!$BI$3,'[1]Battle Plan Tracker'!$A$3:$BK$3,0))="",0,INDEX('[1]Battle Plan Tracker'!$A$4:$BK$61,MATCH(1,IF(('[1]Battle Plan Tracker'!$B$4:$B$61='Savings tracker full version'!$B18),IF('[1]Battle Plan Tracker'!$V$4:$V$61="",1)),0),MATCH('[1]Battle Plan Tracker'!$BI$3,'[1]Battle Plan Tracker'!$A$3:$BK$3,0))),0)</f>
        <v>1312.72026234542</v>
      </c>
      <c r="CQ18" s="39">
        <f t="shared" si="6"/>
        <v>1.2335153211488559E-2</v>
      </c>
      <c r="CR18" s="39">
        <f t="shared" si="7"/>
        <v>5.8852976162335402E-3</v>
      </c>
      <c r="CS18" s="39">
        <f t="shared" si="8"/>
        <v>3.7364634746583747E-2</v>
      </c>
      <c r="CT18" s="39">
        <f t="shared" si="9"/>
        <v>3.0128194877231736E-2</v>
      </c>
      <c r="CU18" s="40">
        <f t="shared" si="10"/>
        <v>2.4383410532203196</v>
      </c>
      <c r="CW18" s="43">
        <f t="shared" si="20"/>
        <v>0</v>
      </c>
      <c r="CX18" s="43">
        <f t="shared" si="20"/>
        <v>0</v>
      </c>
      <c r="CY18" s="43">
        <f t="shared" si="20"/>
        <v>0</v>
      </c>
      <c r="CZ18" s="43">
        <f t="shared" si="20"/>
        <v>0</v>
      </c>
      <c r="DA18" s="43">
        <f t="shared" si="20"/>
        <v>0</v>
      </c>
      <c r="DB18" s="43">
        <f t="shared" si="20"/>
        <v>0</v>
      </c>
      <c r="DC18" s="43">
        <f t="shared" si="20"/>
        <v>0</v>
      </c>
      <c r="DD18" s="43">
        <f t="shared" si="20"/>
        <v>0</v>
      </c>
      <c r="DE18" s="43">
        <f t="shared" si="20"/>
        <v>0</v>
      </c>
      <c r="DF18" s="43">
        <f t="shared" si="20"/>
        <v>0</v>
      </c>
      <c r="DG18" s="43">
        <f t="shared" si="20"/>
        <v>0</v>
      </c>
      <c r="DH18" s="43">
        <f t="shared" si="20"/>
        <v>0</v>
      </c>
      <c r="DI18" s="43">
        <f t="shared" si="20"/>
        <v>0</v>
      </c>
      <c r="DJ18" s="43">
        <f t="shared" si="20"/>
        <v>0</v>
      </c>
      <c r="DK18" s="43">
        <f t="shared" si="20"/>
        <v>0</v>
      </c>
      <c r="DL18" s="43">
        <f t="shared" si="20"/>
        <v>0</v>
      </c>
      <c r="DM18" s="43">
        <f t="shared" si="11"/>
        <v>0</v>
      </c>
      <c r="DN18" s="43">
        <f t="shared" si="12"/>
        <v>0</v>
      </c>
      <c r="DO18" s="43">
        <f t="shared" si="12"/>
        <v>0</v>
      </c>
      <c r="DP18" s="43">
        <f t="shared" si="12"/>
        <v>0</v>
      </c>
      <c r="DQ18" s="43">
        <f t="shared" si="12"/>
        <v>0</v>
      </c>
      <c r="DR18" s="43">
        <f t="shared" si="12"/>
        <v>0</v>
      </c>
      <c r="DS18" s="43">
        <f t="shared" si="12"/>
        <v>0</v>
      </c>
      <c r="DT18" s="43">
        <f t="shared" si="12"/>
        <v>0</v>
      </c>
      <c r="DU18" s="43">
        <f t="shared" si="12"/>
        <v>0</v>
      </c>
      <c r="DV18" s="43">
        <f t="shared" si="12"/>
        <v>0</v>
      </c>
      <c r="DW18" s="43">
        <f t="shared" si="12"/>
        <v>0</v>
      </c>
      <c r="DX18" s="43">
        <f t="shared" si="12"/>
        <v>0</v>
      </c>
      <c r="DY18" s="43">
        <f t="shared" si="12"/>
        <v>0</v>
      </c>
      <c r="DZ18" s="43">
        <f t="shared" si="12"/>
        <v>0</v>
      </c>
      <c r="EA18" s="43">
        <f t="shared" si="12"/>
        <v>0</v>
      </c>
      <c r="EB18" s="43">
        <f t="shared" si="12"/>
        <v>0</v>
      </c>
      <c r="EC18" s="43">
        <f t="shared" si="12"/>
        <v>0</v>
      </c>
      <c r="ED18" s="43">
        <f t="shared" si="13"/>
        <v>0</v>
      </c>
      <c r="EE18" s="43">
        <f t="shared" si="13"/>
        <v>0</v>
      </c>
      <c r="EF18" s="43">
        <f t="shared" si="13"/>
        <v>0</v>
      </c>
      <c r="EG18" s="43">
        <f t="shared" si="13"/>
        <v>0</v>
      </c>
      <c r="EH18" s="43">
        <f t="shared" si="13"/>
        <v>0</v>
      </c>
      <c r="EI18" s="43">
        <f t="shared" si="13"/>
        <v>0</v>
      </c>
      <c r="EJ18" s="43">
        <f t="shared" si="13"/>
        <v>0</v>
      </c>
      <c r="EK18" s="43">
        <f t="shared" si="13"/>
        <v>0</v>
      </c>
      <c r="EL18" s="43">
        <f t="shared" si="13"/>
        <v>0</v>
      </c>
      <c r="EM18" s="43">
        <f t="shared" si="13"/>
        <v>0</v>
      </c>
      <c r="EN18" s="43">
        <f t="shared" si="13"/>
        <v>0</v>
      </c>
      <c r="EO18" s="43">
        <f t="shared" si="13"/>
        <v>0</v>
      </c>
      <c r="EP18" s="43">
        <f t="shared" si="13"/>
        <v>0</v>
      </c>
      <c r="EQ18" s="43">
        <f t="shared" si="13"/>
        <v>0</v>
      </c>
      <c r="ER18" s="43">
        <f t="shared" si="13"/>
        <v>0</v>
      </c>
      <c r="ES18" s="43">
        <f t="shared" si="13"/>
        <v>0</v>
      </c>
      <c r="ET18" s="43">
        <f t="shared" si="14"/>
        <v>0</v>
      </c>
      <c r="EU18" s="43">
        <f t="shared" si="14"/>
        <v>0</v>
      </c>
      <c r="EV18" s="43">
        <f t="shared" si="14"/>
        <v>0</v>
      </c>
      <c r="EW18" s="43">
        <f t="shared" si="14"/>
        <v>0</v>
      </c>
      <c r="EX18" s="43">
        <f t="shared" si="14"/>
        <v>0</v>
      </c>
      <c r="EY18" s="43">
        <f t="shared" si="14"/>
        <v>0</v>
      </c>
    </row>
    <row r="19" spans="1:155" ht="15" customHeight="1" x14ac:dyDescent="0.25">
      <c r="A19" s="10">
        <v>16</v>
      </c>
      <c r="B19" s="11" t="str">
        <f t="shared" si="15"/>
        <v>DE-F&amp;B-Elka Frische_Common</v>
      </c>
      <c r="C19" s="10" t="s">
        <v>27</v>
      </c>
      <c r="D19" s="12" t="s">
        <v>28</v>
      </c>
      <c r="E19" s="12" t="s">
        <v>42</v>
      </c>
      <c r="F19" s="11" t="str">
        <f>IFERROR(INDEX('[1]MHR metrics per Country'!$A$2:$D$13,MATCH($E19,'[1]MHR metrics per Country'!$A$2:$A$13,0),MATCH('[1]MHR metrics per Country'!$B$1,'[1]MHR metrics per Country'!$A$1:$D$1,0)),"")</f>
        <v>DE</v>
      </c>
      <c r="G19" s="10" t="s">
        <v>30</v>
      </c>
      <c r="H19" s="12" t="s">
        <v>73</v>
      </c>
      <c r="I19" s="12" t="s">
        <v>73</v>
      </c>
      <c r="J19" s="12" t="s">
        <v>35</v>
      </c>
      <c r="K19" s="16" t="s">
        <v>36</v>
      </c>
      <c r="L19" s="33" t="s">
        <v>370</v>
      </c>
      <c r="M19" s="44">
        <v>5</v>
      </c>
      <c r="N19" s="45">
        <v>34782.990000000005</v>
      </c>
      <c r="O19" s="45">
        <v>46952.300591999985</v>
      </c>
      <c r="P19" s="45">
        <v>46534.617417600006</v>
      </c>
      <c r="Q19" s="46">
        <v>118036.83</v>
      </c>
      <c r="R19" s="46">
        <v>88128.959999999992</v>
      </c>
      <c r="S19" s="35">
        <f t="shared" si="16"/>
        <v>9818.1409362846862</v>
      </c>
      <c r="T19" s="45">
        <v>10048.364090521172</v>
      </c>
      <c r="U19" s="46">
        <v>0</v>
      </c>
      <c r="V19" s="45">
        <v>-230.22315423648678</v>
      </c>
      <c r="W19" s="45">
        <v>0</v>
      </c>
      <c r="X19" s="33"/>
      <c r="Y19" s="17">
        <f>IFERROR(INDEX('[1]MHR metrics per Country'!$A$2:$D$13,MATCH($E19,'[1]MHR metrics per Country'!$A$2:$A$13,0),MATCH('[1]MHR metrics per Country'!$D$1,'[1]MHR metrics per Country'!$A$1:$D$1,0)),"")</f>
        <v>1622</v>
      </c>
      <c r="Z19" s="38">
        <f t="shared" si="0"/>
        <v>1.3378555845141546</v>
      </c>
      <c r="AA19" s="38">
        <f t="shared" si="1"/>
        <v>0.74662255839978076</v>
      </c>
      <c r="AB19" s="39">
        <f t="shared" si="17"/>
        <v>0.2159330977269569</v>
      </c>
      <c r="AC19" s="39">
        <f t="shared" si="18"/>
        <v>0.28888730067544999</v>
      </c>
      <c r="AD19" s="39">
        <f t="shared" si="2"/>
        <v>0</v>
      </c>
      <c r="AE19" s="39">
        <f t="shared" si="3"/>
        <v>0</v>
      </c>
      <c r="AF19" s="40">
        <f t="shared" si="4"/>
        <v>0</v>
      </c>
      <c r="AG19" s="14">
        <f t="shared" si="19"/>
        <v>-230.22315423648678</v>
      </c>
      <c r="AH19" s="41"/>
      <c r="AI19" s="42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M19" s="14">
        <f t="shared" si="5"/>
        <v>11228.732390521172</v>
      </c>
      <c r="CN19" s="14">
        <f t="array" ref="CN19">T19+IFERROR(IF(INDEX('[1]Battle Plan Tracker'!$A$4:$BK$61,MATCH(1,IF(('[1]Battle Plan Tracker'!$B$4:$B$61='Savings tracker full version'!$B19),IF('[1]Battle Plan Tracker'!$V$4:$V$61="",1)),0),MATCH('[1]Battle Plan Tracker'!$AY$3,'[1]Battle Plan Tracker'!$A$3:$BK$3,0))="",0,INDEX('[1]Battle Plan Tracker'!$A$4:$BK$61,MATCH(1,IF(('[1]Battle Plan Tracker'!$B$4:$B$61='Savings tracker full version'!$B19),IF('[1]Battle Plan Tracker'!$V$4:$V$61="",1)),0),MATCH('[1]Battle Plan Tracker'!$AY$3,'[1]Battle Plan Tracker'!$A$3:$BK$3,0))),0)</f>
        <v>10048.364090521172</v>
      </c>
      <c r="CO19" s="15">
        <f t="array" ref="CO19">U19+IFERROR(IF(INDEX('[1]Battle Plan Tracker'!$A$4:$BK$61,MATCH(1,IF(('[1]Battle Plan Tracker'!$B$4:$B$61='Savings tracker full version'!$B19),IF('[1]Battle Plan Tracker'!$V$4:$V$61="",1)),0),MATCH('[1]Battle Plan Tracker'!$BD$3,'[1]Battle Plan Tracker'!$A$3:$BK$3,0))="",0,INDEX('[1]Battle Plan Tracker'!$A$4:$BK$61,MATCH(1,IF(('[1]Battle Plan Tracker'!$B$4:$B$61='Savings tracker full version'!$B19),IF('[1]Battle Plan Tracker'!$V$4:$V$61="",1)),0),MATCH('[1]Battle Plan Tracker'!$BD$3,'[1]Battle Plan Tracker'!$A$3:$BK$3,0))),0)</f>
        <v>0</v>
      </c>
      <c r="CP19" s="14">
        <f t="array" ref="CP19">V19+W19+IFERROR(IF(INDEX('[1]Battle Plan Tracker'!$A$4:$BK$61,MATCH(1,IF(('[1]Battle Plan Tracker'!$B$4:$B$61='Savings tracker full version'!$B19),IF('[1]Battle Plan Tracker'!$V$4:$V$61="",1)),0),MATCH('[1]Battle Plan Tracker'!$BI$3,'[1]Battle Plan Tracker'!$A$3:$BK$3,0))="",0,INDEX('[1]Battle Plan Tracker'!$A$4:$BK$61,MATCH(1,IF(('[1]Battle Plan Tracker'!$B$4:$B$61='Savings tracker full version'!$B19),IF('[1]Battle Plan Tracker'!$V$4:$V$61="",1)),0),MATCH('[1]Battle Plan Tracker'!$BI$3,'[1]Battle Plan Tracker'!$A$3:$BK$3,0))),0)</f>
        <v>1180.3683000000001</v>
      </c>
      <c r="CQ19" s="39">
        <f t="shared" si="6"/>
        <v>0.2159330977269569</v>
      </c>
      <c r="CR19" s="39">
        <f t="shared" si="7"/>
        <v>0.28888730067544999</v>
      </c>
      <c r="CS19" s="39">
        <f t="shared" si="8"/>
        <v>0</v>
      </c>
      <c r="CT19" s="39">
        <f t="shared" si="9"/>
        <v>0</v>
      </c>
      <c r="CU19" s="40">
        <f t="shared" si="10"/>
        <v>0</v>
      </c>
      <c r="CW19" s="43" t="str">
        <f t="shared" si="20"/>
        <v/>
      </c>
      <c r="CX19" s="43" t="str">
        <f t="shared" si="20"/>
        <v/>
      </c>
      <c r="CY19" s="43" t="str">
        <f t="shared" si="20"/>
        <v/>
      </c>
      <c r="CZ19" s="43" t="str">
        <f t="shared" si="20"/>
        <v/>
      </c>
      <c r="DA19" s="43" t="str">
        <f t="shared" si="20"/>
        <v/>
      </c>
      <c r="DB19" s="43" t="str">
        <f t="shared" si="20"/>
        <v/>
      </c>
      <c r="DC19" s="43" t="str">
        <f t="shared" si="20"/>
        <v/>
      </c>
      <c r="DD19" s="43" t="str">
        <f t="shared" si="20"/>
        <v/>
      </c>
      <c r="DE19" s="43" t="str">
        <f t="shared" si="20"/>
        <v/>
      </c>
      <c r="DF19" s="43" t="str">
        <f t="shared" si="20"/>
        <v/>
      </c>
      <c r="DG19" s="43" t="str">
        <f t="shared" si="20"/>
        <v/>
      </c>
      <c r="DH19" s="43" t="str">
        <f t="shared" si="20"/>
        <v/>
      </c>
      <c r="DI19" s="43" t="str">
        <f t="shared" si="20"/>
        <v/>
      </c>
      <c r="DJ19" s="43" t="str">
        <f t="shared" si="20"/>
        <v/>
      </c>
      <c r="DK19" s="43" t="str">
        <f t="shared" si="20"/>
        <v/>
      </c>
      <c r="DL19" s="43" t="str">
        <f t="shared" si="20"/>
        <v/>
      </c>
      <c r="DM19" s="43" t="str">
        <f t="shared" si="11"/>
        <v/>
      </c>
      <c r="DN19" s="43" t="str">
        <f t="shared" si="12"/>
        <v/>
      </c>
      <c r="DO19" s="43" t="str">
        <f t="shared" si="12"/>
        <v/>
      </c>
      <c r="DP19" s="43" t="str">
        <f t="shared" si="12"/>
        <v/>
      </c>
      <c r="DQ19" s="43" t="str">
        <f t="shared" si="12"/>
        <v/>
      </c>
      <c r="DR19" s="43" t="str">
        <f t="shared" si="12"/>
        <v/>
      </c>
      <c r="DS19" s="43" t="str">
        <f t="shared" si="12"/>
        <v/>
      </c>
      <c r="DT19" s="43" t="str">
        <f t="shared" si="12"/>
        <v/>
      </c>
      <c r="DU19" s="43" t="str">
        <f t="shared" si="12"/>
        <v/>
      </c>
      <c r="DV19" s="43" t="str">
        <f t="shared" si="12"/>
        <v/>
      </c>
      <c r="DW19" s="43" t="str">
        <f t="shared" si="12"/>
        <v/>
      </c>
      <c r="DX19" s="43" t="str">
        <f t="shared" si="12"/>
        <v/>
      </c>
      <c r="DY19" s="43" t="str">
        <f t="shared" si="12"/>
        <v/>
      </c>
      <c r="DZ19" s="43" t="str">
        <f t="shared" si="12"/>
        <v/>
      </c>
      <c r="EA19" s="43" t="str">
        <f t="shared" si="12"/>
        <v/>
      </c>
      <c r="EB19" s="43" t="str">
        <f t="shared" si="12"/>
        <v/>
      </c>
      <c r="EC19" s="43" t="str">
        <f t="shared" ref="EC19:ER35" si="21">IF($U19=0,"",BO19*$CO19/$U19)</f>
        <v/>
      </c>
      <c r="ED19" s="43" t="str">
        <f t="shared" si="21"/>
        <v/>
      </c>
      <c r="EE19" s="43" t="str">
        <f t="shared" si="21"/>
        <v/>
      </c>
      <c r="EF19" s="43" t="str">
        <f t="shared" si="21"/>
        <v/>
      </c>
      <c r="EG19" s="43" t="str">
        <f t="shared" si="21"/>
        <v/>
      </c>
      <c r="EH19" s="43" t="str">
        <f t="shared" si="21"/>
        <v/>
      </c>
      <c r="EI19" s="43" t="str">
        <f t="shared" si="21"/>
        <v/>
      </c>
      <c r="EJ19" s="43" t="str">
        <f t="shared" si="21"/>
        <v/>
      </c>
      <c r="EK19" s="43" t="str">
        <f t="shared" si="13"/>
        <v/>
      </c>
      <c r="EL19" s="43" t="str">
        <f t="shared" si="13"/>
        <v/>
      </c>
      <c r="EM19" s="43" t="str">
        <f t="shared" si="13"/>
        <v/>
      </c>
      <c r="EN19" s="43" t="str">
        <f t="shared" si="13"/>
        <v/>
      </c>
      <c r="EO19" s="43" t="str">
        <f t="shared" si="13"/>
        <v/>
      </c>
      <c r="EP19" s="43" t="str">
        <f t="shared" si="13"/>
        <v/>
      </c>
      <c r="EQ19" s="43" t="str">
        <f t="shared" si="13"/>
        <v/>
      </c>
      <c r="ER19" s="43" t="str">
        <f t="shared" si="13"/>
        <v/>
      </c>
      <c r="ES19" s="43" t="str">
        <f t="shared" si="13"/>
        <v/>
      </c>
      <c r="ET19" s="43" t="str">
        <f t="shared" si="14"/>
        <v/>
      </c>
      <c r="EU19" s="43" t="str">
        <f t="shared" si="14"/>
        <v/>
      </c>
      <c r="EV19" s="43" t="str">
        <f t="shared" si="14"/>
        <v/>
      </c>
      <c r="EW19" s="43" t="str">
        <f t="shared" si="14"/>
        <v/>
      </c>
      <c r="EX19" s="43" t="str">
        <f t="shared" si="14"/>
        <v/>
      </c>
      <c r="EY19" s="43" t="str">
        <f t="shared" si="14"/>
        <v/>
      </c>
    </row>
    <row r="20" spans="1:155" ht="15" customHeight="1" x14ac:dyDescent="0.25">
      <c r="A20" s="10">
        <v>17</v>
      </c>
      <c r="B20" s="11" t="str">
        <f t="shared" si="15"/>
        <v>DE-F&amp;B-Coca-Cola_Common</v>
      </c>
      <c r="C20" s="10" t="s">
        <v>27</v>
      </c>
      <c r="D20" s="12" t="s">
        <v>28</v>
      </c>
      <c r="E20" s="12" t="s">
        <v>42</v>
      </c>
      <c r="F20" s="11" t="str">
        <f>IFERROR(INDEX('[1]MHR metrics per Country'!$A$2:$D$13,MATCH($E20,'[1]MHR metrics per Country'!$A$2:$A$13,0),MATCH('[1]MHR metrics per Country'!$B$1,'[1]MHR metrics per Country'!$A$1:$D$1,0)),"")</f>
        <v>DE</v>
      </c>
      <c r="G20" s="10" t="s">
        <v>30</v>
      </c>
      <c r="H20" s="12" t="s">
        <v>74</v>
      </c>
      <c r="I20" s="12" t="s">
        <v>74</v>
      </c>
      <c r="J20" s="12" t="s">
        <v>35</v>
      </c>
      <c r="K20" s="16" t="s">
        <v>36</v>
      </c>
      <c r="L20" s="33" t="s">
        <v>370</v>
      </c>
      <c r="M20" s="34">
        <v>11</v>
      </c>
      <c r="N20" s="35">
        <v>637281.91000000027</v>
      </c>
      <c r="O20" s="35">
        <v>3388603.6339000002</v>
      </c>
      <c r="P20" s="35">
        <v>2930513.1323000002</v>
      </c>
      <c r="Q20" s="36">
        <v>83512.678321813088</v>
      </c>
      <c r="R20" s="36">
        <v>45609.766639608708</v>
      </c>
      <c r="S20" s="35">
        <f t="shared" si="16"/>
        <v>8428.6354487575481</v>
      </c>
      <c r="T20" s="35">
        <v>0</v>
      </c>
      <c r="U20" s="36">
        <v>5474.5996829140277</v>
      </c>
      <c r="V20" s="35">
        <v>0</v>
      </c>
      <c r="W20" s="35">
        <v>2954.0357658435214</v>
      </c>
      <c r="X20" s="33"/>
      <c r="Y20" s="17">
        <f>IFERROR(INDEX('[1]MHR metrics per Country'!$A$2:$D$13,MATCH($E20,'[1]MHR metrics per Country'!$A$2:$A$13,0),MATCH('[1]MHR metrics per Country'!$D$1,'[1]MHR metrics per Country'!$A$1:$D$1,0)),"")</f>
        <v>1622</v>
      </c>
      <c r="Z20" s="38">
        <f t="shared" si="0"/>
        <v>4.5984564857646735</v>
      </c>
      <c r="AA20" s="38">
        <f t="shared" si="1"/>
        <v>0.5461418260812223</v>
      </c>
      <c r="AB20" s="39">
        <f t="shared" si="17"/>
        <v>0</v>
      </c>
      <c r="AC20" s="39">
        <f t="shared" si="18"/>
        <v>0</v>
      </c>
      <c r="AD20" s="39">
        <f t="shared" si="2"/>
        <v>0.12003130220271162</v>
      </c>
      <c r="AE20" s="39">
        <f t="shared" si="3"/>
        <v>6.5554114571895972E-2</v>
      </c>
      <c r="AF20" s="40">
        <f t="shared" si="4"/>
        <v>3.3752155874932352</v>
      </c>
      <c r="AG20" s="14">
        <f t="shared" si="19"/>
        <v>2954.0357658435214</v>
      </c>
      <c r="AH20" s="41"/>
      <c r="AI20" s="42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M20" s="14">
        <f t="shared" si="5"/>
        <v>6309.7264661321587</v>
      </c>
      <c r="CN20" s="14">
        <f t="array" ref="CN20">T20+IFERROR(IF(INDEX('[1]Battle Plan Tracker'!$A$4:$BK$61,MATCH(1,IF(('[1]Battle Plan Tracker'!$B$4:$B$61='Savings tracker full version'!$B20),IF('[1]Battle Plan Tracker'!$V$4:$V$61="",1)),0),MATCH('[1]Battle Plan Tracker'!$AY$3,'[1]Battle Plan Tracker'!$A$3:$BK$3,0))="",0,INDEX('[1]Battle Plan Tracker'!$A$4:$BK$61,MATCH(1,IF(('[1]Battle Plan Tracker'!$B$4:$B$61='Savings tracker full version'!$B20),IF('[1]Battle Plan Tracker'!$V$4:$V$61="",1)),0),MATCH('[1]Battle Plan Tracker'!$AY$3,'[1]Battle Plan Tracker'!$A$3:$BK$3,0))),0)</f>
        <v>0</v>
      </c>
      <c r="CO20" s="15">
        <f t="array" ref="CO20">U20+IFERROR(IF(INDEX('[1]Battle Plan Tracker'!$A$4:$BK$61,MATCH(1,IF(('[1]Battle Plan Tracker'!$B$4:$B$61='Savings tracker full version'!$B20),IF('[1]Battle Plan Tracker'!$V$4:$V$61="",1)),0),MATCH('[1]Battle Plan Tracker'!$BD$3,'[1]Battle Plan Tracker'!$A$3:$BK$3,0))="",0,INDEX('[1]Battle Plan Tracker'!$A$4:$BK$61,MATCH(1,IF(('[1]Battle Plan Tracker'!$B$4:$B$61='Savings tracker full version'!$B20),IF('[1]Battle Plan Tracker'!$V$4:$V$61="",1)),0),MATCH('[1]Battle Plan Tracker'!$BD$3,'[1]Battle Plan Tracker'!$A$3:$BK$3,0))),0)</f>
        <v>5474.5996829140277</v>
      </c>
      <c r="CP20" s="14">
        <f t="array" ref="CP20">V20+W20+IFERROR(IF(INDEX('[1]Battle Plan Tracker'!$A$4:$BK$61,MATCH(1,IF(('[1]Battle Plan Tracker'!$B$4:$B$61='Savings tracker full version'!$B20),IF('[1]Battle Plan Tracker'!$V$4:$V$61="",1)),0),MATCH('[1]Battle Plan Tracker'!$BI$3,'[1]Battle Plan Tracker'!$A$3:$BK$3,0))="",0,INDEX('[1]Battle Plan Tracker'!$A$4:$BK$61,MATCH(1,IF(('[1]Battle Plan Tracker'!$B$4:$B$61='Savings tracker full version'!$B20),IF('[1]Battle Plan Tracker'!$V$4:$V$61="",1)),0),MATCH('[1]Battle Plan Tracker'!$BI$3,'[1]Battle Plan Tracker'!$A$3:$BK$3,0))),0)</f>
        <v>835.1267832181311</v>
      </c>
      <c r="CQ20" s="39">
        <f t="shared" si="6"/>
        <v>0</v>
      </c>
      <c r="CR20" s="39">
        <f t="shared" si="7"/>
        <v>0</v>
      </c>
      <c r="CS20" s="39">
        <f t="shared" si="8"/>
        <v>0.12003130220271162</v>
      </c>
      <c r="CT20" s="39">
        <f t="shared" si="9"/>
        <v>6.5554114571895972E-2</v>
      </c>
      <c r="CU20" s="40">
        <f t="shared" si="10"/>
        <v>3.3752155874932352</v>
      </c>
      <c r="CW20" s="43">
        <f t="shared" si="20"/>
        <v>0</v>
      </c>
      <c r="CX20" s="43">
        <f t="shared" si="20"/>
        <v>0</v>
      </c>
      <c r="CY20" s="43">
        <f t="shared" si="20"/>
        <v>0</v>
      </c>
      <c r="CZ20" s="43">
        <f t="shared" si="20"/>
        <v>0</v>
      </c>
      <c r="DA20" s="43">
        <f t="shared" si="20"/>
        <v>0</v>
      </c>
      <c r="DB20" s="43">
        <f t="shared" si="20"/>
        <v>0</v>
      </c>
      <c r="DC20" s="43">
        <f t="shared" si="20"/>
        <v>0</v>
      </c>
      <c r="DD20" s="43">
        <f t="shared" si="20"/>
        <v>0</v>
      </c>
      <c r="DE20" s="43">
        <f t="shared" si="20"/>
        <v>0</v>
      </c>
      <c r="DF20" s="43">
        <f t="shared" si="20"/>
        <v>0</v>
      </c>
      <c r="DG20" s="43">
        <f t="shared" si="20"/>
        <v>0</v>
      </c>
      <c r="DH20" s="43">
        <f t="shared" si="20"/>
        <v>0</v>
      </c>
      <c r="DI20" s="43">
        <f t="shared" si="20"/>
        <v>0</v>
      </c>
      <c r="DJ20" s="43">
        <f t="shared" si="20"/>
        <v>0</v>
      </c>
      <c r="DK20" s="43">
        <f t="shared" si="20"/>
        <v>0</v>
      </c>
      <c r="DL20" s="43">
        <f t="shared" si="20"/>
        <v>0</v>
      </c>
      <c r="DM20" s="43">
        <f t="shared" ref="DM20:EB59" si="22">IF($U20=0,"",AY20*$CO20/$U20)</f>
        <v>0</v>
      </c>
      <c r="DN20" s="43">
        <f t="shared" si="22"/>
        <v>0</v>
      </c>
      <c r="DO20" s="43">
        <f t="shared" si="22"/>
        <v>0</v>
      </c>
      <c r="DP20" s="43">
        <f t="shared" si="22"/>
        <v>0</v>
      </c>
      <c r="DQ20" s="43">
        <f t="shared" si="22"/>
        <v>0</v>
      </c>
      <c r="DR20" s="43">
        <f t="shared" si="22"/>
        <v>0</v>
      </c>
      <c r="DS20" s="43">
        <f t="shared" si="22"/>
        <v>0</v>
      </c>
      <c r="DT20" s="43">
        <f t="shared" si="22"/>
        <v>0</v>
      </c>
      <c r="DU20" s="43">
        <f t="shared" si="22"/>
        <v>0</v>
      </c>
      <c r="DV20" s="43">
        <f t="shared" si="22"/>
        <v>0</v>
      </c>
      <c r="DW20" s="43">
        <f t="shared" si="22"/>
        <v>0</v>
      </c>
      <c r="DX20" s="43">
        <f t="shared" si="22"/>
        <v>0</v>
      </c>
      <c r="DY20" s="43">
        <f t="shared" si="22"/>
        <v>0</v>
      </c>
      <c r="DZ20" s="43">
        <f t="shared" si="22"/>
        <v>0</v>
      </c>
      <c r="EA20" s="43">
        <f t="shared" si="22"/>
        <v>0</v>
      </c>
      <c r="EB20" s="43">
        <f t="shared" si="22"/>
        <v>0</v>
      </c>
      <c r="EC20" s="43">
        <f t="shared" si="21"/>
        <v>0</v>
      </c>
      <c r="ED20" s="43">
        <f t="shared" si="21"/>
        <v>0</v>
      </c>
      <c r="EE20" s="43">
        <f t="shared" si="21"/>
        <v>0</v>
      </c>
      <c r="EF20" s="43">
        <f t="shared" si="21"/>
        <v>0</v>
      </c>
      <c r="EG20" s="43">
        <f t="shared" si="21"/>
        <v>0</v>
      </c>
      <c r="EH20" s="43">
        <f t="shared" si="21"/>
        <v>0</v>
      </c>
      <c r="EI20" s="43">
        <f t="shared" si="21"/>
        <v>0</v>
      </c>
      <c r="EJ20" s="43">
        <f t="shared" si="21"/>
        <v>0</v>
      </c>
      <c r="EK20" s="43">
        <f t="shared" si="21"/>
        <v>0</v>
      </c>
      <c r="EL20" s="43">
        <f t="shared" si="21"/>
        <v>0</v>
      </c>
      <c r="EM20" s="43">
        <f t="shared" si="21"/>
        <v>0</v>
      </c>
      <c r="EN20" s="43">
        <f t="shared" si="21"/>
        <v>0</v>
      </c>
      <c r="EO20" s="43">
        <f t="shared" si="21"/>
        <v>0</v>
      </c>
      <c r="EP20" s="43">
        <f t="shared" si="21"/>
        <v>0</v>
      </c>
      <c r="EQ20" s="43">
        <f t="shared" si="21"/>
        <v>0</v>
      </c>
      <c r="ER20" s="43">
        <f t="shared" si="21"/>
        <v>0</v>
      </c>
      <c r="ES20" s="43">
        <f t="shared" ref="ES20:EY56" si="23">IF($U20=0,"",CE20*$CO20/$U20)</f>
        <v>0</v>
      </c>
      <c r="ET20" s="43">
        <f t="shared" si="23"/>
        <v>0</v>
      </c>
      <c r="EU20" s="43">
        <f t="shared" si="23"/>
        <v>0</v>
      </c>
      <c r="EV20" s="43">
        <f t="shared" si="23"/>
        <v>0</v>
      </c>
      <c r="EW20" s="43">
        <f t="shared" si="23"/>
        <v>0</v>
      </c>
      <c r="EX20" s="43">
        <f t="shared" si="23"/>
        <v>0</v>
      </c>
      <c r="EY20" s="43">
        <f t="shared" si="23"/>
        <v>0</v>
      </c>
    </row>
    <row r="21" spans="1:155" ht="15" customHeight="1" x14ac:dyDescent="0.25">
      <c r="A21" s="10">
        <v>18</v>
      </c>
      <c r="B21" s="11" t="str">
        <f t="shared" si="15"/>
        <v>DE-F&amp;B-Sander Gourmet_Common</v>
      </c>
      <c r="C21" s="10" t="s">
        <v>27</v>
      </c>
      <c r="D21" s="12" t="s">
        <v>28</v>
      </c>
      <c r="E21" s="12" t="s">
        <v>42</v>
      </c>
      <c r="F21" s="11" t="str">
        <f>IFERROR(INDEX('[1]MHR metrics per Country'!$A$2:$D$13,MATCH($E21,'[1]MHR metrics per Country'!$A$2:$A$13,0),MATCH('[1]MHR metrics per Country'!$B$1,'[1]MHR metrics per Country'!$A$1:$D$1,0)),"")</f>
        <v>DE</v>
      </c>
      <c r="G21" s="10" t="s">
        <v>30</v>
      </c>
      <c r="H21" s="12" t="s">
        <v>75</v>
      </c>
      <c r="I21" s="12" t="s">
        <v>75</v>
      </c>
      <c r="J21" s="12" t="s">
        <v>76</v>
      </c>
      <c r="K21" s="16" t="s">
        <v>77</v>
      </c>
      <c r="L21" s="33" t="s">
        <v>370</v>
      </c>
      <c r="M21" s="34">
        <v>16</v>
      </c>
      <c r="N21" s="35">
        <v>5097920.6600000011</v>
      </c>
      <c r="O21" s="35">
        <v>4514733.6000000034</v>
      </c>
      <c r="P21" s="35">
        <v>38648.219999999994</v>
      </c>
      <c r="Q21" s="36">
        <v>72829.758677551014</v>
      </c>
      <c r="R21" s="36">
        <v>15526.988255405244</v>
      </c>
      <c r="S21" s="35">
        <f t="shared" si="16"/>
        <v>881.82674315203701</v>
      </c>
      <c r="T21" s="35">
        <v>261.83074792658203</v>
      </c>
      <c r="U21" s="36">
        <v>527.58829731472645</v>
      </c>
      <c r="V21" s="35">
        <v>188.9394845905162</v>
      </c>
      <c r="W21" s="35">
        <v>-96.531786679787572</v>
      </c>
      <c r="X21" s="33"/>
      <c r="Y21" s="17">
        <f>IFERROR(INDEX('[1]MHR metrics per Country'!$A$2:$D$13,MATCH($E21,'[1]MHR metrics per Country'!$A$2:$A$13,0),MATCH('[1]MHR metrics per Country'!$D$1,'[1]MHR metrics per Country'!$A$1:$D$1,0)),"")</f>
        <v>1622</v>
      </c>
      <c r="Z21" s="38">
        <f t="shared" si="0"/>
        <v>7.5811733013514543E-3</v>
      </c>
      <c r="AA21" s="38">
        <f t="shared" si="1"/>
        <v>0.21319565706856131</v>
      </c>
      <c r="AB21" s="39">
        <f t="shared" si="17"/>
        <v>6.7747168673377989E-3</v>
      </c>
      <c r="AC21" s="39">
        <f t="shared" si="18"/>
        <v>5.1360302638876683E-5</v>
      </c>
      <c r="AD21" s="39">
        <f t="shared" si="2"/>
        <v>3.3978791549034812E-2</v>
      </c>
      <c r="AE21" s="39">
        <f t="shared" si="3"/>
        <v>7.2441307906921546E-3</v>
      </c>
      <c r="AF21" s="40">
        <f t="shared" si="4"/>
        <v>0.32527022029267966</v>
      </c>
      <c r="AG21" s="14">
        <f t="shared" si="19"/>
        <v>92.407697910728629</v>
      </c>
      <c r="AH21" s="41"/>
      <c r="AI21" s="42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M21" s="14">
        <f t="shared" si="5"/>
        <v>1517.7166320168185</v>
      </c>
      <c r="CN21" s="14">
        <f t="array" ref="CN21">T21+IFERROR(IF(INDEX('[1]Battle Plan Tracker'!$A$4:$BK$61,MATCH(1,IF(('[1]Battle Plan Tracker'!$B$4:$B$61='Savings tracker full version'!$B21),IF('[1]Battle Plan Tracker'!$V$4:$V$61="",1)),0),MATCH('[1]Battle Plan Tracker'!$AY$3,'[1]Battle Plan Tracker'!$A$3:$BK$3,0))="",0,INDEX('[1]Battle Plan Tracker'!$A$4:$BK$61,MATCH(1,IF(('[1]Battle Plan Tracker'!$B$4:$B$61='Savings tracker full version'!$B21),IF('[1]Battle Plan Tracker'!$V$4:$V$61="",1)),0),MATCH('[1]Battle Plan Tracker'!$AY$3,'[1]Battle Plan Tracker'!$A$3:$BK$3,0))),0)</f>
        <v>261.83074792658203</v>
      </c>
      <c r="CO21" s="15">
        <f t="array" ref="CO21">U21+IFERROR(IF(INDEX('[1]Battle Plan Tracker'!$A$4:$BK$61,MATCH(1,IF(('[1]Battle Plan Tracker'!$B$4:$B$61='Savings tracker full version'!$B21),IF('[1]Battle Plan Tracker'!$V$4:$V$61="",1)),0),MATCH('[1]Battle Plan Tracker'!$BD$3,'[1]Battle Plan Tracker'!$A$3:$BK$3,0))="",0,INDEX('[1]Battle Plan Tracker'!$A$4:$BK$61,MATCH(1,IF(('[1]Battle Plan Tracker'!$B$4:$B$61='Savings tracker full version'!$B21),IF('[1]Battle Plan Tracker'!$V$4:$V$61="",1)),0),MATCH('[1]Battle Plan Tracker'!$BD$3,'[1]Battle Plan Tracker'!$A$3:$BK$3,0))),0)</f>
        <v>527.58829731472645</v>
      </c>
      <c r="CP21" s="14">
        <f t="array" ref="CP21">V21+W21+IFERROR(IF(INDEX('[1]Battle Plan Tracker'!$A$4:$BK$61,MATCH(1,IF(('[1]Battle Plan Tracker'!$B$4:$B$61='Savings tracker full version'!$B21),IF('[1]Battle Plan Tracker'!$V$4:$V$61="",1)),0),MATCH('[1]Battle Plan Tracker'!$BI$3,'[1]Battle Plan Tracker'!$A$3:$BK$3,0))="",0,INDEX('[1]Battle Plan Tracker'!$A$4:$BK$61,MATCH(1,IF(('[1]Battle Plan Tracker'!$B$4:$B$61='Savings tracker full version'!$B21),IF('[1]Battle Plan Tracker'!$V$4:$V$61="",1)),0),MATCH('[1]Battle Plan Tracker'!$BI$3,'[1]Battle Plan Tracker'!$A$3:$BK$3,0))),0)</f>
        <v>728.29758677551013</v>
      </c>
      <c r="CQ21" s="39">
        <f t="shared" si="6"/>
        <v>6.7747168673377989E-3</v>
      </c>
      <c r="CR21" s="39">
        <f t="shared" si="7"/>
        <v>5.1360302638876683E-5</v>
      </c>
      <c r="CS21" s="39">
        <f t="shared" si="8"/>
        <v>3.3978791549034812E-2</v>
      </c>
      <c r="CT21" s="39">
        <f t="shared" si="9"/>
        <v>7.2441307906921546E-3</v>
      </c>
      <c r="CU21" s="40">
        <f t="shared" si="10"/>
        <v>0.32527022029267966</v>
      </c>
      <c r="CW21" s="43">
        <f t="shared" si="20"/>
        <v>0</v>
      </c>
      <c r="CX21" s="43">
        <f t="shared" si="20"/>
        <v>0</v>
      </c>
      <c r="CY21" s="43">
        <f t="shared" si="20"/>
        <v>0</v>
      </c>
      <c r="CZ21" s="43">
        <f t="shared" si="20"/>
        <v>0</v>
      </c>
      <c r="DA21" s="43">
        <f t="shared" si="20"/>
        <v>0</v>
      </c>
      <c r="DB21" s="43">
        <f t="shared" si="20"/>
        <v>0</v>
      </c>
      <c r="DC21" s="43">
        <f t="shared" si="20"/>
        <v>0</v>
      </c>
      <c r="DD21" s="43">
        <f t="shared" si="20"/>
        <v>0</v>
      </c>
      <c r="DE21" s="43">
        <f t="shared" si="20"/>
        <v>0</v>
      </c>
      <c r="DF21" s="43">
        <f t="shared" si="20"/>
        <v>0</v>
      </c>
      <c r="DG21" s="43">
        <f t="shared" si="20"/>
        <v>0</v>
      </c>
      <c r="DH21" s="43">
        <f t="shared" si="20"/>
        <v>0</v>
      </c>
      <c r="DI21" s="43">
        <f t="shared" si="20"/>
        <v>0</v>
      </c>
      <c r="DJ21" s="43">
        <f t="shared" si="20"/>
        <v>0</v>
      </c>
      <c r="DK21" s="43">
        <f t="shared" si="20"/>
        <v>0</v>
      </c>
      <c r="DL21" s="43">
        <f t="shared" si="20"/>
        <v>0</v>
      </c>
      <c r="DM21" s="43">
        <f t="shared" si="22"/>
        <v>0</v>
      </c>
      <c r="DN21" s="43">
        <f t="shared" si="22"/>
        <v>0</v>
      </c>
      <c r="DO21" s="43">
        <f t="shared" si="22"/>
        <v>0</v>
      </c>
      <c r="DP21" s="43">
        <f t="shared" si="22"/>
        <v>0</v>
      </c>
      <c r="DQ21" s="43">
        <f t="shared" si="22"/>
        <v>0</v>
      </c>
      <c r="DR21" s="43">
        <f t="shared" si="22"/>
        <v>0</v>
      </c>
      <c r="DS21" s="43">
        <f t="shared" si="22"/>
        <v>0</v>
      </c>
      <c r="DT21" s="43">
        <f t="shared" si="22"/>
        <v>0</v>
      </c>
      <c r="DU21" s="43">
        <f t="shared" si="22"/>
        <v>0</v>
      </c>
      <c r="DV21" s="43">
        <f t="shared" si="22"/>
        <v>0</v>
      </c>
      <c r="DW21" s="43">
        <f t="shared" si="22"/>
        <v>0</v>
      </c>
      <c r="DX21" s="43">
        <f t="shared" si="22"/>
        <v>0</v>
      </c>
      <c r="DY21" s="43">
        <f t="shared" si="22"/>
        <v>0</v>
      </c>
      <c r="DZ21" s="43">
        <f t="shared" si="22"/>
        <v>0</v>
      </c>
      <c r="EA21" s="43">
        <f t="shared" si="22"/>
        <v>0</v>
      </c>
      <c r="EB21" s="43">
        <f t="shared" si="22"/>
        <v>0</v>
      </c>
      <c r="EC21" s="43">
        <f t="shared" si="21"/>
        <v>0</v>
      </c>
      <c r="ED21" s="43">
        <f t="shared" si="21"/>
        <v>0</v>
      </c>
      <c r="EE21" s="43">
        <f t="shared" si="21"/>
        <v>0</v>
      </c>
      <c r="EF21" s="43">
        <f t="shared" si="21"/>
        <v>0</v>
      </c>
      <c r="EG21" s="43">
        <f t="shared" si="21"/>
        <v>0</v>
      </c>
      <c r="EH21" s="43">
        <f t="shared" si="21"/>
        <v>0</v>
      </c>
      <c r="EI21" s="43">
        <f t="shared" si="21"/>
        <v>0</v>
      </c>
      <c r="EJ21" s="43">
        <f t="shared" si="21"/>
        <v>0</v>
      </c>
      <c r="EK21" s="43">
        <f t="shared" si="21"/>
        <v>0</v>
      </c>
      <c r="EL21" s="43">
        <f t="shared" si="21"/>
        <v>0</v>
      </c>
      <c r="EM21" s="43">
        <f t="shared" si="21"/>
        <v>0</v>
      </c>
      <c r="EN21" s="43">
        <f t="shared" si="21"/>
        <v>0</v>
      </c>
      <c r="EO21" s="43">
        <f t="shared" si="21"/>
        <v>0</v>
      </c>
      <c r="EP21" s="43">
        <f t="shared" si="21"/>
        <v>0</v>
      </c>
      <c r="EQ21" s="43">
        <f t="shared" si="21"/>
        <v>0</v>
      </c>
      <c r="ER21" s="43">
        <f t="shared" si="21"/>
        <v>0</v>
      </c>
      <c r="ES21" s="43">
        <f t="shared" si="23"/>
        <v>0</v>
      </c>
      <c r="ET21" s="43">
        <f t="shared" si="23"/>
        <v>0</v>
      </c>
      <c r="EU21" s="43">
        <f t="shared" si="23"/>
        <v>0</v>
      </c>
      <c r="EV21" s="43">
        <f t="shared" si="23"/>
        <v>0</v>
      </c>
      <c r="EW21" s="43">
        <f t="shared" si="23"/>
        <v>0</v>
      </c>
      <c r="EX21" s="43">
        <f t="shared" si="23"/>
        <v>0</v>
      </c>
      <c r="EY21" s="43">
        <f t="shared" si="23"/>
        <v>0</v>
      </c>
    </row>
    <row r="22" spans="1:155" ht="15" customHeight="1" x14ac:dyDescent="0.25">
      <c r="A22" s="10">
        <v>19</v>
      </c>
      <c r="B22" s="11" t="str">
        <f t="shared" si="15"/>
        <v>DE-F&amp;B-Bos Food_Common</v>
      </c>
      <c r="C22" s="10" t="s">
        <v>27</v>
      </c>
      <c r="D22" s="12" t="s">
        <v>28</v>
      </c>
      <c r="E22" s="12" t="s">
        <v>42</v>
      </c>
      <c r="F22" s="11" t="str">
        <f>IFERROR(INDEX('[1]MHR metrics per Country'!$A$2:$D$13,MATCH($E22,'[1]MHR metrics per Country'!$A$2:$A$13,0),MATCH('[1]MHR metrics per Country'!$B$1,'[1]MHR metrics per Country'!$A$1:$D$1,0)),"")</f>
        <v>DE</v>
      </c>
      <c r="G22" s="10" t="s">
        <v>30</v>
      </c>
      <c r="H22" s="12" t="s">
        <v>78</v>
      </c>
      <c r="I22" s="12" t="s">
        <v>78</v>
      </c>
      <c r="J22" s="12" t="s">
        <v>79</v>
      </c>
      <c r="K22" s="16" t="s">
        <v>80</v>
      </c>
      <c r="L22" s="33" t="s">
        <v>370</v>
      </c>
      <c r="M22" s="44">
        <v>58</v>
      </c>
      <c r="N22" s="45">
        <v>122114.12</v>
      </c>
      <c r="O22" s="45">
        <v>107979.3</v>
      </c>
      <c r="P22" s="45">
        <v>16725.679999999997</v>
      </c>
      <c r="Q22" s="46">
        <v>69967.727278901497</v>
      </c>
      <c r="R22" s="46">
        <v>14597.040318726675</v>
      </c>
      <c r="S22" s="35">
        <f t="shared" si="16"/>
        <v>173.15012133389777</v>
      </c>
      <c r="T22" s="45">
        <v>162.5653015763084</v>
      </c>
      <c r="U22" s="46">
        <v>11.196441421427423</v>
      </c>
      <c r="V22" s="45">
        <v>-0.49054612098093475</v>
      </c>
      <c r="W22" s="45">
        <v>-0.12107554285714173</v>
      </c>
      <c r="X22" s="33"/>
      <c r="Y22" s="17">
        <f>IFERROR(INDEX('[1]MHR metrics per Country'!$A$2:$D$13,MATCH($E22,'[1]MHR metrics per Country'!$A$2:$A$13,0),MATCH('[1]MHR metrics per Country'!$D$1,'[1]MHR metrics per Country'!$A$1:$D$1,0)),"")</f>
        <v>1622</v>
      </c>
      <c r="Z22" s="38">
        <f t="shared" si="0"/>
        <v>0.13696761684889508</v>
      </c>
      <c r="AA22" s="38">
        <f t="shared" si="1"/>
        <v>0.20862533179819828</v>
      </c>
      <c r="AB22" s="39">
        <f t="shared" si="17"/>
        <v>9.7195032773739806E-3</v>
      </c>
      <c r="AC22" s="39">
        <f t="shared" si="18"/>
        <v>1.3312572008569393E-3</v>
      </c>
      <c r="AD22" s="39">
        <f t="shared" si="2"/>
        <v>7.6703504114210101E-4</v>
      </c>
      <c r="AE22" s="39">
        <f t="shared" si="3"/>
        <v>1.6002293995911551E-4</v>
      </c>
      <c r="AF22" s="40">
        <f t="shared" si="4"/>
        <v>6.9028615421870667E-3</v>
      </c>
      <c r="AG22" s="14">
        <f t="shared" si="19"/>
        <v>-0.61162166383807648</v>
      </c>
      <c r="AH22" s="41"/>
      <c r="AI22" s="42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M22" s="14">
        <f t="shared" si="5"/>
        <v>873.43901578675082</v>
      </c>
      <c r="CN22" s="14">
        <f t="array" ref="CN22">T22+IFERROR(IF(INDEX('[1]Battle Plan Tracker'!$A$4:$BK$61,MATCH(1,IF(('[1]Battle Plan Tracker'!$B$4:$B$61='Savings tracker full version'!$B22),IF('[1]Battle Plan Tracker'!$V$4:$V$61="",1)),0),MATCH('[1]Battle Plan Tracker'!$AY$3,'[1]Battle Plan Tracker'!$A$3:$BK$3,0))="",0,INDEX('[1]Battle Plan Tracker'!$A$4:$BK$61,MATCH(1,IF(('[1]Battle Plan Tracker'!$B$4:$B$61='Savings tracker full version'!$B22),IF('[1]Battle Plan Tracker'!$V$4:$V$61="",1)),0),MATCH('[1]Battle Plan Tracker'!$AY$3,'[1]Battle Plan Tracker'!$A$3:$BK$3,0))),0)</f>
        <v>162.5653015763084</v>
      </c>
      <c r="CO22" s="15">
        <f t="array" ref="CO22">U22+IFERROR(IF(INDEX('[1]Battle Plan Tracker'!$A$4:$BK$61,MATCH(1,IF(('[1]Battle Plan Tracker'!$B$4:$B$61='Savings tracker full version'!$B22),IF('[1]Battle Plan Tracker'!$V$4:$V$61="",1)),0),MATCH('[1]Battle Plan Tracker'!$BD$3,'[1]Battle Plan Tracker'!$A$3:$BK$3,0))="",0,INDEX('[1]Battle Plan Tracker'!$A$4:$BK$61,MATCH(1,IF(('[1]Battle Plan Tracker'!$B$4:$B$61='Savings tracker full version'!$B22),IF('[1]Battle Plan Tracker'!$V$4:$V$61="",1)),0),MATCH('[1]Battle Plan Tracker'!$BD$3,'[1]Battle Plan Tracker'!$A$3:$BK$3,0))),0)</f>
        <v>11.196441421427423</v>
      </c>
      <c r="CP22" s="14">
        <f t="array" ref="CP22">V22+W22+IFERROR(IF(INDEX('[1]Battle Plan Tracker'!$A$4:$BK$61,MATCH(1,IF(('[1]Battle Plan Tracker'!$B$4:$B$61='Savings tracker full version'!$B22),IF('[1]Battle Plan Tracker'!$V$4:$V$61="",1)),0),MATCH('[1]Battle Plan Tracker'!$BI$3,'[1]Battle Plan Tracker'!$A$3:$BK$3,0))="",0,INDEX('[1]Battle Plan Tracker'!$A$4:$BK$61,MATCH(1,IF(('[1]Battle Plan Tracker'!$B$4:$B$61='Savings tracker full version'!$B22),IF('[1]Battle Plan Tracker'!$V$4:$V$61="",1)),0),MATCH('[1]Battle Plan Tracker'!$BI$3,'[1]Battle Plan Tracker'!$A$3:$BK$3,0))),0)</f>
        <v>699.67727278901498</v>
      </c>
      <c r="CQ22" s="39">
        <f t="shared" si="6"/>
        <v>9.7195032773739806E-3</v>
      </c>
      <c r="CR22" s="39">
        <f t="shared" si="7"/>
        <v>1.3312572008569393E-3</v>
      </c>
      <c r="CS22" s="39">
        <f t="shared" si="8"/>
        <v>7.6703504114210101E-4</v>
      </c>
      <c r="CT22" s="39">
        <f t="shared" si="9"/>
        <v>1.6002293995911551E-4</v>
      </c>
      <c r="CU22" s="40">
        <f t="shared" si="10"/>
        <v>6.9028615421870667E-3</v>
      </c>
      <c r="CW22" s="43">
        <f t="shared" si="20"/>
        <v>0</v>
      </c>
      <c r="CX22" s="43">
        <f t="shared" si="20"/>
        <v>0</v>
      </c>
      <c r="CY22" s="43">
        <f t="shared" si="20"/>
        <v>0</v>
      </c>
      <c r="CZ22" s="43">
        <f t="shared" si="20"/>
        <v>0</v>
      </c>
      <c r="DA22" s="43">
        <f t="shared" si="20"/>
        <v>0</v>
      </c>
      <c r="DB22" s="43">
        <f t="shared" si="20"/>
        <v>0</v>
      </c>
      <c r="DC22" s="43">
        <f t="shared" si="20"/>
        <v>0</v>
      </c>
      <c r="DD22" s="43">
        <f t="shared" si="20"/>
        <v>0</v>
      </c>
      <c r="DE22" s="43">
        <f t="shared" si="20"/>
        <v>0</v>
      </c>
      <c r="DF22" s="43">
        <f t="shared" si="20"/>
        <v>0</v>
      </c>
      <c r="DG22" s="43">
        <f t="shared" si="20"/>
        <v>0</v>
      </c>
      <c r="DH22" s="43">
        <f t="shared" si="20"/>
        <v>0</v>
      </c>
      <c r="DI22" s="43">
        <f t="shared" si="20"/>
        <v>0</v>
      </c>
      <c r="DJ22" s="43">
        <f t="shared" si="20"/>
        <v>0</v>
      </c>
      <c r="DK22" s="43">
        <f t="shared" si="20"/>
        <v>0</v>
      </c>
      <c r="DL22" s="43">
        <f t="shared" si="20"/>
        <v>0</v>
      </c>
      <c r="DM22" s="43">
        <f t="shared" si="22"/>
        <v>0</v>
      </c>
      <c r="DN22" s="43">
        <f t="shared" si="22"/>
        <v>0</v>
      </c>
      <c r="DO22" s="43">
        <f t="shared" si="22"/>
        <v>0</v>
      </c>
      <c r="DP22" s="43">
        <f t="shared" si="22"/>
        <v>0</v>
      </c>
      <c r="DQ22" s="43">
        <f t="shared" si="22"/>
        <v>0</v>
      </c>
      <c r="DR22" s="43">
        <f t="shared" si="22"/>
        <v>0</v>
      </c>
      <c r="DS22" s="43">
        <f t="shared" si="22"/>
        <v>0</v>
      </c>
      <c r="DT22" s="43">
        <f t="shared" si="22"/>
        <v>0</v>
      </c>
      <c r="DU22" s="43">
        <f t="shared" si="22"/>
        <v>0</v>
      </c>
      <c r="DV22" s="43">
        <f t="shared" si="22"/>
        <v>0</v>
      </c>
      <c r="DW22" s="43">
        <f t="shared" si="22"/>
        <v>0</v>
      </c>
      <c r="DX22" s="43">
        <f t="shared" si="22"/>
        <v>0</v>
      </c>
      <c r="DY22" s="43">
        <f t="shared" si="22"/>
        <v>0</v>
      </c>
      <c r="DZ22" s="43">
        <f t="shared" si="22"/>
        <v>0</v>
      </c>
      <c r="EA22" s="43">
        <f t="shared" si="22"/>
        <v>0</v>
      </c>
      <c r="EB22" s="43">
        <f t="shared" si="22"/>
        <v>0</v>
      </c>
      <c r="EC22" s="43">
        <f t="shared" si="21"/>
        <v>0</v>
      </c>
      <c r="ED22" s="43">
        <f t="shared" si="21"/>
        <v>0</v>
      </c>
      <c r="EE22" s="43">
        <f t="shared" si="21"/>
        <v>0</v>
      </c>
      <c r="EF22" s="43">
        <f t="shared" si="21"/>
        <v>0</v>
      </c>
      <c r="EG22" s="43">
        <f t="shared" si="21"/>
        <v>0</v>
      </c>
      <c r="EH22" s="43">
        <f t="shared" si="21"/>
        <v>0</v>
      </c>
      <c r="EI22" s="43">
        <f t="shared" si="21"/>
        <v>0</v>
      </c>
      <c r="EJ22" s="43">
        <f t="shared" si="21"/>
        <v>0</v>
      </c>
      <c r="EK22" s="43">
        <f t="shared" si="21"/>
        <v>0</v>
      </c>
      <c r="EL22" s="43">
        <f t="shared" si="21"/>
        <v>0</v>
      </c>
      <c r="EM22" s="43">
        <f t="shared" si="21"/>
        <v>0</v>
      </c>
      <c r="EN22" s="43">
        <f t="shared" si="21"/>
        <v>0</v>
      </c>
      <c r="EO22" s="43">
        <f t="shared" si="21"/>
        <v>0</v>
      </c>
      <c r="EP22" s="43">
        <f t="shared" si="21"/>
        <v>0</v>
      </c>
      <c r="EQ22" s="43">
        <f t="shared" si="21"/>
        <v>0</v>
      </c>
      <c r="ER22" s="43">
        <f t="shared" si="21"/>
        <v>0</v>
      </c>
      <c r="ES22" s="43">
        <f t="shared" si="23"/>
        <v>0</v>
      </c>
      <c r="ET22" s="43">
        <f t="shared" si="23"/>
        <v>0</v>
      </c>
      <c r="EU22" s="43">
        <f t="shared" si="23"/>
        <v>0</v>
      </c>
      <c r="EV22" s="43">
        <f t="shared" si="23"/>
        <v>0</v>
      </c>
      <c r="EW22" s="43">
        <f t="shared" si="23"/>
        <v>0</v>
      </c>
      <c r="EX22" s="43">
        <f t="shared" si="23"/>
        <v>0</v>
      </c>
      <c r="EY22" s="43">
        <f t="shared" si="23"/>
        <v>0</v>
      </c>
    </row>
    <row r="23" spans="1:155" ht="15" customHeight="1" x14ac:dyDescent="0.25">
      <c r="A23" s="10">
        <v>20</v>
      </c>
      <c r="B23" s="11" t="str">
        <f t="shared" si="15"/>
        <v>DE-F&amp;B-Delta Fleisch_Common</v>
      </c>
      <c r="C23" s="10" t="s">
        <v>27</v>
      </c>
      <c r="D23" s="12" t="s">
        <v>28</v>
      </c>
      <c r="E23" s="12" t="s">
        <v>42</v>
      </c>
      <c r="F23" s="11" t="str">
        <f>IFERROR(INDEX('[1]MHR metrics per Country'!$A$2:$D$13,MATCH($E23,'[1]MHR metrics per Country'!$A$2:$A$13,0),MATCH('[1]MHR metrics per Country'!$B$1,'[1]MHR metrics per Country'!$A$1:$D$1,0)),"")</f>
        <v>DE</v>
      </c>
      <c r="G23" s="10" t="s">
        <v>30</v>
      </c>
      <c r="H23" s="12" t="s">
        <v>81</v>
      </c>
      <c r="I23" s="12" t="s">
        <v>81</v>
      </c>
      <c r="J23" s="12" t="s">
        <v>32</v>
      </c>
      <c r="K23" s="16" t="s">
        <v>33</v>
      </c>
      <c r="L23" s="33" t="s">
        <v>370</v>
      </c>
      <c r="M23" s="44">
        <v>44</v>
      </c>
      <c r="N23" s="45">
        <v>1255464.0400000003</v>
      </c>
      <c r="O23" s="45">
        <v>1379301.56</v>
      </c>
      <c r="P23" s="45">
        <v>86727.359999999986</v>
      </c>
      <c r="Q23" s="46">
        <v>15668.49</v>
      </c>
      <c r="R23" s="46">
        <v>10121.160829624916</v>
      </c>
      <c r="S23" s="35">
        <f t="shared" si="16"/>
        <v>557.52505694083072</v>
      </c>
      <c r="T23" s="45">
        <v>431.2776725803472</v>
      </c>
      <c r="U23" s="46">
        <v>173.63322689786182</v>
      </c>
      <c r="V23" s="45">
        <v>-84.840985624371683</v>
      </c>
      <c r="W23" s="45">
        <v>37.455143086993381</v>
      </c>
      <c r="X23" s="33"/>
      <c r="Y23" s="17">
        <f>IFERROR(INDEX('[1]MHR metrics per Country'!$A$2:$D$13,MATCH($E23,'[1]MHR metrics per Country'!$A$2:$A$13,0),MATCH('[1]MHR metrics per Country'!$D$1,'[1]MHR metrics per Country'!$A$1:$D$1,0)),"")</f>
        <v>1622</v>
      </c>
      <c r="Z23" s="38">
        <f t="shared" si="0"/>
        <v>6.9079923627282838E-2</v>
      </c>
      <c r="AA23" s="38">
        <f t="shared" si="1"/>
        <v>0.64595636399071743</v>
      </c>
      <c r="AB23" s="39">
        <f t="shared" si="17"/>
        <v>4.972798348529775E-3</v>
      </c>
      <c r="AC23" s="39">
        <f t="shared" si="18"/>
        <v>3.4352053013031507E-4</v>
      </c>
      <c r="AD23" s="39">
        <f t="shared" si="2"/>
        <v>1.7155465644773927E-2</v>
      </c>
      <c r="AE23" s="39">
        <f t="shared" si="3"/>
        <v>1.1081682210465835E-2</v>
      </c>
      <c r="AF23" s="40">
        <f t="shared" si="4"/>
        <v>0.10704884518980383</v>
      </c>
      <c r="AG23" s="14">
        <f t="shared" si="19"/>
        <v>-47.385842537378302</v>
      </c>
      <c r="AH23" s="41"/>
      <c r="AI23" s="42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M23" s="14">
        <f t="shared" si="5"/>
        <v>761.59579947820896</v>
      </c>
      <c r="CN23" s="14">
        <f t="array" ref="CN23">T23+IFERROR(IF(INDEX('[1]Battle Plan Tracker'!$A$4:$BK$61,MATCH(1,IF(('[1]Battle Plan Tracker'!$B$4:$B$61='Savings tracker full version'!$B23),IF('[1]Battle Plan Tracker'!$V$4:$V$61="",1)),0),MATCH('[1]Battle Plan Tracker'!$AY$3,'[1]Battle Plan Tracker'!$A$3:$BK$3,0))="",0,INDEX('[1]Battle Plan Tracker'!$A$4:$BK$61,MATCH(1,IF(('[1]Battle Plan Tracker'!$B$4:$B$61='Savings tracker full version'!$B23),IF('[1]Battle Plan Tracker'!$V$4:$V$61="",1)),0),MATCH('[1]Battle Plan Tracker'!$AY$3,'[1]Battle Plan Tracker'!$A$3:$BK$3,0))),0)</f>
        <v>431.2776725803472</v>
      </c>
      <c r="CO23" s="15">
        <f t="array" ref="CO23">U23+IFERROR(IF(INDEX('[1]Battle Plan Tracker'!$A$4:$BK$61,MATCH(1,IF(('[1]Battle Plan Tracker'!$B$4:$B$61='Savings tracker full version'!$B23),IF('[1]Battle Plan Tracker'!$V$4:$V$61="",1)),0),MATCH('[1]Battle Plan Tracker'!$BD$3,'[1]Battle Plan Tracker'!$A$3:$BK$3,0))="",0,INDEX('[1]Battle Plan Tracker'!$A$4:$BK$61,MATCH(1,IF(('[1]Battle Plan Tracker'!$B$4:$B$61='Savings tracker full version'!$B23),IF('[1]Battle Plan Tracker'!$V$4:$V$61="",1)),0),MATCH('[1]Battle Plan Tracker'!$BD$3,'[1]Battle Plan Tracker'!$A$3:$BK$3,0))),0)</f>
        <v>173.63322689786182</v>
      </c>
      <c r="CP23" s="14">
        <f t="array" ref="CP23">V23+W23+IFERROR(IF(INDEX('[1]Battle Plan Tracker'!$A$4:$BK$61,MATCH(1,IF(('[1]Battle Plan Tracker'!$B$4:$B$61='Savings tracker full version'!$B23),IF('[1]Battle Plan Tracker'!$V$4:$V$61="",1)),0),MATCH('[1]Battle Plan Tracker'!$BI$3,'[1]Battle Plan Tracker'!$A$3:$BK$3,0))="",0,INDEX('[1]Battle Plan Tracker'!$A$4:$BK$61,MATCH(1,IF(('[1]Battle Plan Tracker'!$B$4:$B$61='Savings tracker full version'!$B23),IF('[1]Battle Plan Tracker'!$V$4:$V$61="",1)),0),MATCH('[1]Battle Plan Tracker'!$BI$3,'[1]Battle Plan Tracker'!$A$3:$BK$3,0))),0)</f>
        <v>156.6849</v>
      </c>
      <c r="CQ23" s="39">
        <f t="shared" si="6"/>
        <v>4.972798348529775E-3</v>
      </c>
      <c r="CR23" s="39">
        <f t="shared" si="7"/>
        <v>3.4352053013031507E-4</v>
      </c>
      <c r="CS23" s="39">
        <f t="shared" si="8"/>
        <v>1.7155465644773927E-2</v>
      </c>
      <c r="CT23" s="39">
        <f t="shared" si="9"/>
        <v>1.1081682210465835E-2</v>
      </c>
      <c r="CU23" s="40">
        <f t="shared" si="10"/>
        <v>0.10704884518980383</v>
      </c>
      <c r="CW23" s="43">
        <f t="shared" si="20"/>
        <v>0</v>
      </c>
      <c r="CX23" s="43">
        <f t="shared" si="20"/>
        <v>0</v>
      </c>
      <c r="CY23" s="43">
        <f t="shared" si="20"/>
        <v>0</v>
      </c>
      <c r="CZ23" s="43">
        <f t="shared" si="20"/>
        <v>0</v>
      </c>
      <c r="DA23" s="43">
        <f t="shared" si="20"/>
        <v>0</v>
      </c>
      <c r="DB23" s="43">
        <f t="shared" si="20"/>
        <v>0</v>
      </c>
      <c r="DC23" s="43">
        <f t="shared" si="20"/>
        <v>0</v>
      </c>
      <c r="DD23" s="43">
        <f t="shared" si="20"/>
        <v>0</v>
      </c>
      <c r="DE23" s="43">
        <f t="shared" si="20"/>
        <v>0</v>
      </c>
      <c r="DF23" s="43">
        <f t="shared" si="20"/>
        <v>0</v>
      </c>
      <c r="DG23" s="43">
        <f t="shared" si="20"/>
        <v>0</v>
      </c>
      <c r="DH23" s="43">
        <f t="shared" si="20"/>
        <v>0</v>
      </c>
      <c r="DI23" s="43">
        <f t="shared" si="20"/>
        <v>0</v>
      </c>
      <c r="DJ23" s="43">
        <f t="shared" si="20"/>
        <v>0</v>
      </c>
      <c r="DK23" s="43">
        <f t="shared" si="20"/>
        <v>0</v>
      </c>
      <c r="DL23" s="43">
        <f t="shared" si="20"/>
        <v>0</v>
      </c>
      <c r="DM23" s="43">
        <f t="shared" si="22"/>
        <v>0</v>
      </c>
      <c r="DN23" s="43">
        <f t="shared" si="22"/>
        <v>0</v>
      </c>
      <c r="DO23" s="43">
        <f t="shared" si="22"/>
        <v>0</v>
      </c>
      <c r="DP23" s="43">
        <f t="shared" si="22"/>
        <v>0</v>
      </c>
      <c r="DQ23" s="43">
        <f t="shared" si="22"/>
        <v>0</v>
      </c>
      <c r="DR23" s="43">
        <f t="shared" si="22"/>
        <v>0</v>
      </c>
      <c r="DS23" s="43">
        <f t="shared" si="22"/>
        <v>0</v>
      </c>
      <c r="DT23" s="43">
        <f t="shared" si="22"/>
        <v>0</v>
      </c>
      <c r="DU23" s="43">
        <f t="shared" si="22"/>
        <v>0</v>
      </c>
      <c r="DV23" s="43">
        <f t="shared" si="22"/>
        <v>0</v>
      </c>
      <c r="DW23" s="43">
        <f t="shared" si="22"/>
        <v>0</v>
      </c>
      <c r="DX23" s="43">
        <f t="shared" si="22"/>
        <v>0</v>
      </c>
      <c r="DY23" s="43">
        <f t="shared" si="22"/>
        <v>0</v>
      </c>
      <c r="DZ23" s="43">
        <f t="shared" si="22"/>
        <v>0</v>
      </c>
      <c r="EA23" s="43">
        <f t="shared" si="22"/>
        <v>0</v>
      </c>
      <c r="EB23" s="43">
        <f t="shared" si="22"/>
        <v>0</v>
      </c>
      <c r="EC23" s="43">
        <f t="shared" si="21"/>
        <v>0</v>
      </c>
      <c r="ED23" s="43">
        <f t="shared" si="21"/>
        <v>0</v>
      </c>
      <c r="EE23" s="43">
        <f t="shared" si="21"/>
        <v>0</v>
      </c>
      <c r="EF23" s="43">
        <f t="shared" si="21"/>
        <v>0</v>
      </c>
      <c r="EG23" s="43">
        <f t="shared" si="21"/>
        <v>0</v>
      </c>
      <c r="EH23" s="43">
        <f t="shared" si="21"/>
        <v>0</v>
      </c>
      <c r="EI23" s="43">
        <f t="shared" si="21"/>
        <v>0</v>
      </c>
      <c r="EJ23" s="43">
        <f t="shared" si="21"/>
        <v>0</v>
      </c>
      <c r="EK23" s="43">
        <f t="shared" si="21"/>
        <v>0</v>
      </c>
      <c r="EL23" s="43">
        <f t="shared" si="21"/>
        <v>0</v>
      </c>
      <c r="EM23" s="43">
        <f t="shared" si="21"/>
        <v>0</v>
      </c>
      <c r="EN23" s="43">
        <f t="shared" si="21"/>
        <v>0</v>
      </c>
      <c r="EO23" s="43">
        <f t="shared" si="21"/>
        <v>0</v>
      </c>
      <c r="EP23" s="43">
        <f t="shared" si="21"/>
        <v>0</v>
      </c>
      <c r="EQ23" s="43">
        <f t="shared" si="21"/>
        <v>0</v>
      </c>
      <c r="ER23" s="43">
        <f t="shared" si="21"/>
        <v>0</v>
      </c>
      <c r="ES23" s="43">
        <f t="shared" si="23"/>
        <v>0</v>
      </c>
      <c r="ET23" s="43">
        <f t="shared" si="23"/>
        <v>0</v>
      </c>
      <c r="EU23" s="43">
        <f t="shared" si="23"/>
        <v>0</v>
      </c>
      <c r="EV23" s="43">
        <f t="shared" si="23"/>
        <v>0</v>
      </c>
      <c r="EW23" s="43">
        <f t="shared" si="23"/>
        <v>0</v>
      </c>
      <c r="EX23" s="43">
        <f t="shared" si="23"/>
        <v>0</v>
      </c>
      <c r="EY23" s="43">
        <f t="shared" si="23"/>
        <v>0</v>
      </c>
    </row>
    <row r="24" spans="1:155" ht="15" customHeight="1" x14ac:dyDescent="0.25">
      <c r="A24" s="10">
        <v>21</v>
      </c>
      <c r="B24" s="11" t="str">
        <f t="shared" si="15"/>
        <v>NL-Services-CSU-Viku</v>
      </c>
      <c r="C24" s="10" t="s">
        <v>82</v>
      </c>
      <c r="D24" s="12" t="s">
        <v>28</v>
      </c>
      <c r="E24" s="12" t="s">
        <v>83</v>
      </c>
      <c r="F24" s="11" t="str">
        <f>IFERROR(INDEX('[1]MHR metrics per Country'!$A$2:$D$13,MATCH($E24,'[1]MHR metrics per Country'!$A$2:$A$13,0),MATCH('[1]MHR metrics per Country'!$B$1,'[1]MHR metrics per Country'!$A$1:$D$1,0)),"")</f>
        <v>NL</v>
      </c>
      <c r="G24" s="10" t="s">
        <v>43</v>
      </c>
      <c r="H24" s="12" t="s">
        <v>84</v>
      </c>
      <c r="I24" s="12" t="s">
        <v>85</v>
      </c>
      <c r="J24" s="12" t="s">
        <v>45</v>
      </c>
      <c r="K24" s="16" t="s">
        <v>46</v>
      </c>
      <c r="L24" s="33" t="s">
        <v>370</v>
      </c>
      <c r="M24" s="34"/>
      <c r="N24" s="35"/>
      <c r="O24" s="35"/>
      <c r="P24" s="35"/>
      <c r="Q24" s="36">
        <f>1536773.5832805+342472.439889579</f>
        <v>1879246.0231700791</v>
      </c>
      <c r="R24" s="36">
        <v>1692584.0101806191</v>
      </c>
      <c r="S24" s="35">
        <f t="shared" si="16"/>
        <v>140109.83905237296</v>
      </c>
      <c r="T24" s="35">
        <v>0</v>
      </c>
      <c r="U24" s="36">
        <v>114224.74713848192</v>
      </c>
      <c r="V24" s="35">
        <v>0</v>
      </c>
      <c r="W24" s="35">
        <v>25885.091913891054</v>
      </c>
      <c r="X24" s="33"/>
      <c r="Y24" s="17">
        <f>IFERROR(INDEX('[1]MHR metrics per Country'!$A$2:$D$13,MATCH($E24,'[1]MHR metrics per Country'!$A$2:$A$13,0),MATCH('[1]MHR metrics per Country'!$D$1,'[1]MHR metrics per Country'!$A$1:$D$1,0)),"")</f>
        <v>500</v>
      </c>
      <c r="Z24" s="38" t="str">
        <f t="shared" si="0"/>
        <v/>
      </c>
      <c r="AA24" s="38">
        <f t="shared" si="1"/>
        <v>0.90067185951811568</v>
      </c>
      <c r="AB24" s="39" t="str">
        <f t="shared" si="17"/>
        <v/>
      </c>
      <c r="AC24" s="39" t="str">
        <f t="shared" si="18"/>
        <v/>
      </c>
      <c r="AD24" s="39">
        <f t="shared" si="2"/>
        <v>6.7485422555949096E-2</v>
      </c>
      <c r="AE24" s="39">
        <f t="shared" si="3"/>
        <v>6.0782221023832461E-2</v>
      </c>
      <c r="AF24" s="40">
        <f t="shared" si="4"/>
        <v>228.44949427696383</v>
      </c>
      <c r="AG24" s="14">
        <f t="shared" si="19"/>
        <v>25885.091913891054</v>
      </c>
      <c r="AH24" s="41"/>
      <c r="AI24" s="42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>
        <v>114224.74713848192</v>
      </c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M24" s="14">
        <f t="shared" si="5"/>
        <v>110885.09191389105</v>
      </c>
      <c r="CN24" s="14">
        <f t="array" ref="CN24">T24+IFERROR(IF(INDEX('[1]Battle Plan Tracker'!$A$4:$BK$61,MATCH(1,IF(('[1]Battle Plan Tracker'!$B$4:$B$61='Savings tracker full version'!$B24),IF('[1]Battle Plan Tracker'!$V$4:$V$61="",1)),0),MATCH('[1]Battle Plan Tracker'!$AY$3,'[1]Battle Plan Tracker'!$A$3:$BK$3,0))="",0,INDEX('[1]Battle Plan Tracker'!$A$4:$BK$61,MATCH(1,IF(('[1]Battle Plan Tracker'!$B$4:$B$61='Savings tracker full version'!$B24),IF('[1]Battle Plan Tracker'!$V$4:$V$61="",1)),0),MATCH('[1]Battle Plan Tracker'!$AY$3,'[1]Battle Plan Tracker'!$A$3:$BK$3,0))),0)</f>
        <v>0</v>
      </c>
      <c r="CO24" s="15">
        <f t="array" ref="CO24">U24+IFERROR(IF(INDEX('[1]Battle Plan Tracker'!$A$4:$BK$61,MATCH(1,IF(('[1]Battle Plan Tracker'!$B$4:$B$61='Savings tracker full version'!$B24),IF('[1]Battle Plan Tracker'!$V$4:$V$61="",1)),0),MATCH('[1]Battle Plan Tracker'!$BD$3,'[1]Battle Plan Tracker'!$A$3:$BK$3,0))="",0,INDEX('[1]Battle Plan Tracker'!$A$4:$BK$61,MATCH(1,IF(('[1]Battle Plan Tracker'!$B$4:$B$61='Savings tracker full version'!$B24),IF('[1]Battle Plan Tracker'!$V$4:$V$61="",1)),0),MATCH('[1]Battle Plan Tracker'!$BD$3,'[1]Battle Plan Tracker'!$A$3:$BK$3,0))),0)</f>
        <v>85000</v>
      </c>
      <c r="CP24" s="14">
        <f t="array" ref="CP24">V24+W24+IFERROR(IF(INDEX('[1]Battle Plan Tracker'!$A$4:$BK$61,MATCH(1,IF(('[1]Battle Plan Tracker'!$B$4:$B$61='Savings tracker full version'!$B24),IF('[1]Battle Plan Tracker'!$V$4:$V$61="",1)),0),MATCH('[1]Battle Plan Tracker'!$BI$3,'[1]Battle Plan Tracker'!$A$3:$BK$3,0))="",0,INDEX('[1]Battle Plan Tracker'!$A$4:$BK$61,MATCH(1,IF(('[1]Battle Plan Tracker'!$B$4:$B$61='Savings tracker full version'!$B24),IF('[1]Battle Plan Tracker'!$V$4:$V$61="",1)),0),MATCH('[1]Battle Plan Tracker'!$BI$3,'[1]Battle Plan Tracker'!$A$3:$BK$3,0))),0)</f>
        <v>25885.091913891054</v>
      </c>
      <c r="CQ24" s="39" t="str">
        <f t="shared" si="6"/>
        <v/>
      </c>
      <c r="CR24" s="39" t="str">
        <f t="shared" si="7"/>
        <v/>
      </c>
      <c r="CS24" s="39">
        <f t="shared" si="8"/>
        <v>5.0219073020150697E-2</v>
      </c>
      <c r="CT24" s="39">
        <f t="shared" si="9"/>
        <v>4.5230905880335161E-2</v>
      </c>
      <c r="CU24" s="40">
        <f t="shared" si="10"/>
        <v>170</v>
      </c>
      <c r="CW24" s="43">
        <f t="shared" si="20"/>
        <v>0</v>
      </c>
      <c r="CX24" s="43">
        <f t="shared" si="20"/>
        <v>0</v>
      </c>
      <c r="CY24" s="43">
        <f t="shared" si="20"/>
        <v>0</v>
      </c>
      <c r="CZ24" s="43">
        <f t="shared" si="20"/>
        <v>0</v>
      </c>
      <c r="DA24" s="43">
        <f t="shared" si="20"/>
        <v>0</v>
      </c>
      <c r="DB24" s="43">
        <f t="shared" si="20"/>
        <v>0</v>
      </c>
      <c r="DC24" s="43">
        <f t="shared" si="20"/>
        <v>0</v>
      </c>
      <c r="DD24" s="43">
        <f t="shared" si="20"/>
        <v>0</v>
      </c>
      <c r="DE24" s="43">
        <f t="shared" si="20"/>
        <v>0</v>
      </c>
      <c r="DF24" s="43">
        <f t="shared" si="20"/>
        <v>0</v>
      </c>
      <c r="DG24" s="43">
        <f t="shared" si="20"/>
        <v>0</v>
      </c>
      <c r="DH24" s="43">
        <f t="shared" ref="DH24:DW40" si="24">IF($U24=0,"",AT24*$CO24/$U24)</f>
        <v>0</v>
      </c>
      <c r="DI24" s="43">
        <f t="shared" si="24"/>
        <v>85000</v>
      </c>
      <c r="DJ24" s="43">
        <f t="shared" si="24"/>
        <v>0</v>
      </c>
      <c r="DK24" s="43">
        <f t="shared" si="24"/>
        <v>0</v>
      </c>
      <c r="DL24" s="43">
        <f t="shared" si="24"/>
        <v>0</v>
      </c>
      <c r="DM24" s="43">
        <f t="shared" si="22"/>
        <v>0</v>
      </c>
      <c r="DN24" s="43">
        <f t="shared" si="22"/>
        <v>0</v>
      </c>
      <c r="DO24" s="43">
        <f t="shared" si="22"/>
        <v>0</v>
      </c>
      <c r="DP24" s="43">
        <f t="shared" si="22"/>
        <v>0</v>
      </c>
      <c r="DQ24" s="43">
        <f t="shared" si="22"/>
        <v>0</v>
      </c>
      <c r="DR24" s="43">
        <f t="shared" si="22"/>
        <v>0</v>
      </c>
      <c r="DS24" s="43">
        <f t="shared" si="22"/>
        <v>0</v>
      </c>
      <c r="DT24" s="43">
        <f t="shared" si="22"/>
        <v>0</v>
      </c>
      <c r="DU24" s="43">
        <f t="shared" si="22"/>
        <v>0</v>
      </c>
      <c r="DV24" s="43">
        <f t="shared" si="22"/>
        <v>0</v>
      </c>
      <c r="DW24" s="43">
        <f t="shared" si="22"/>
        <v>0</v>
      </c>
      <c r="DX24" s="43">
        <f t="shared" si="22"/>
        <v>0</v>
      </c>
      <c r="DY24" s="43">
        <f t="shared" si="22"/>
        <v>0</v>
      </c>
      <c r="DZ24" s="43">
        <f t="shared" si="22"/>
        <v>0</v>
      </c>
      <c r="EA24" s="43">
        <f t="shared" si="22"/>
        <v>0</v>
      </c>
      <c r="EB24" s="43">
        <f t="shared" si="22"/>
        <v>0</v>
      </c>
      <c r="EC24" s="43">
        <f t="shared" si="21"/>
        <v>0</v>
      </c>
      <c r="ED24" s="43">
        <f t="shared" si="21"/>
        <v>0</v>
      </c>
      <c r="EE24" s="43">
        <f t="shared" si="21"/>
        <v>0</v>
      </c>
      <c r="EF24" s="43">
        <f t="shared" si="21"/>
        <v>0</v>
      </c>
      <c r="EG24" s="43">
        <f t="shared" si="21"/>
        <v>0</v>
      </c>
      <c r="EH24" s="43">
        <f t="shared" si="21"/>
        <v>0</v>
      </c>
      <c r="EI24" s="43">
        <f t="shared" si="21"/>
        <v>0</v>
      </c>
      <c r="EJ24" s="43">
        <f t="shared" si="21"/>
        <v>0</v>
      </c>
      <c r="EK24" s="43">
        <f t="shared" si="21"/>
        <v>0</v>
      </c>
      <c r="EL24" s="43">
        <f t="shared" si="21"/>
        <v>0</v>
      </c>
      <c r="EM24" s="43">
        <f t="shared" si="21"/>
        <v>0</v>
      </c>
      <c r="EN24" s="43">
        <f t="shared" si="21"/>
        <v>0</v>
      </c>
      <c r="EO24" s="43">
        <f t="shared" si="21"/>
        <v>0</v>
      </c>
      <c r="EP24" s="43">
        <f t="shared" si="21"/>
        <v>0</v>
      </c>
      <c r="EQ24" s="43">
        <f t="shared" si="21"/>
        <v>0</v>
      </c>
      <c r="ER24" s="43">
        <f t="shared" si="21"/>
        <v>0</v>
      </c>
      <c r="ES24" s="43">
        <f t="shared" si="23"/>
        <v>0</v>
      </c>
      <c r="ET24" s="43">
        <f t="shared" si="23"/>
        <v>0</v>
      </c>
      <c r="EU24" s="43">
        <f t="shared" si="23"/>
        <v>0</v>
      </c>
      <c r="EV24" s="43">
        <f t="shared" si="23"/>
        <v>0</v>
      </c>
      <c r="EW24" s="43">
        <f t="shared" si="23"/>
        <v>0</v>
      </c>
      <c r="EX24" s="43">
        <f t="shared" si="23"/>
        <v>0</v>
      </c>
      <c r="EY24" s="43">
        <f t="shared" si="23"/>
        <v>0</v>
      </c>
    </row>
    <row r="25" spans="1:155" ht="15" customHeight="1" x14ac:dyDescent="0.25">
      <c r="A25" s="10">
        <v>22</v>
      </c>
      <c r="B25" s="11" t="str">
        <f t="shared" si="15"/>
        <v>NL-F&amp;B-Bidfood-Hanos</v>
      </c>
      <c r="C25" s="10" t="s">
        <v>86</v>
      </c>
      <c r="D25" s="12" t="s">
        <v>28</v>
      </c>
      <c r="E25" s="12" t="s">
        <v>83</v>
      </c>
      <c r="F25" s="11" t="str">
        <f>IFERROR(INDEX('[1]MHR metrics per Country'!$A$2:$D$13,MATCH($E25,'[1]MHR metrics per Country'!$A$2:$A$13,0),MATCH('[1]MHR metrics per Country'!$B$1,'[1]MHR metrics per Country'!$A$1:$D$1,0)),"")</f>
        <v>NL</v>
      </c>
      <c r="G25" s="10" t="s">
        <v>30</v>
      </c>
      <c r="H25" s="12" t="s">
        <v>87</v>
      </c>
      <c r="I25" s="12" t="s">
        <v>88</v>
      </c>
      <c r="J25" s="11" t="s">
        <v>32</v>
      </c>
      <c r="K25" s="13" t="s">
        <v>33</v>
      </c>
      <c r="L25" s="33" t="s">
        <v>370</v>
      </c>
      <c r="M25" s="34">
        <v>845</v>
      </c>
      <c r="N25" s="35">
        <v>11124597.030841665</v>
      </c>
      <c r="O25" s="35">
        <v>11077179.7214</v>
      </c>
      <c r="P25" s="35">
        <v>1199579.1259833337</v>
      </c>
      <c r="Q25" s="36">
        <v>595368.31122893095</v>
      </c>
      <c r="R25" s="36">
        <v>384930.51999999996</v>
      </c>
      <c r="S25" s="35">
        <f t="shared" si="16"/>
        <v>111249.5175101323</v>
      </c>
      <c r="T25" s="35">
        <v>42232.774527035093</v>
      </c>
      <c r="U25" s="36">
        <v>64624.460220993678</v>
      </c>
      <c r="V25" s="35">
        <v>-7150.5690714612983</v>
      </c>
      <c r="W25" s="35">
        <v>11542.851833564828</v>
      </c>
      <c r="X25" s="33"/>
      <c r="Y25" s="17">
        <f>IFERROR(INDEX('[1]MHR metrics per Country'!$A$2:$D$13,MATCH($E25,'[1]MHR metrics per Country'!$A$2:$A$13,0),MATCH('[1]MHR metrics per Country'!$D$1,'[1]MHR metrics per Country'!$A$1:$D$1,0)),"")</f>
        <v>500</v>
      </c>
      <c r="Z25" s="38">
        <f t="shared" si="0"/>
        <v>0.10783124302459124</v>
      </c>
      <c r="AA25" s="38">
        <f t="shared" si="1"/>
        <v>0.64654183425625167</v>
      </c>
      <c r="AB25" s="39">
        <f t="shared" si="17"/>
        <v>3.5206326629279687E-2</v>
      </c>
      <c r="AC25" s="39">
        <f t="shared" si="18"/>
        <v>3.7963419627649957E-3</v>
      </c>
      <c r="AD25" s="39">
        <f t="shared" si="2"/>
        <v>0.16788603881291014</v>
      </c>
      <c r="AE25" s="39">
        <f t="shared" si="3"/>
        <v>0.1085453474801152</v>
      </c>
      <c r="AF25" s="40">
        <f t="shared" si="4"/>
        <v>129.24892044198737</v>
      </c>
      <c r="AG25" s="14">
        <f t="shared" si="19"/>
        <v>4392.2827621035294</v>
      </c>
      <c r="AH25" s="41"/>
      <c r="AI25" s="42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M25" s="14">
        <f t="shared" si="5"/>
        <v>90000.000000000015</v>
      </c>
      <c r="CN25" s="14">
        <f t="array" ref="CN25">T25+IFERROR(IF(INDEX('[1]Battle Plan Tracker'!$A$4:$BK$61,MATCH(1,IF(('[1]Battle Plan Tracker'!$B$4:$B$61='Savings tracker full version'!$B25),IF('[1]Battle Plan Tracker'!$V$4:$V$61="",1)),0),MATCH('[1]Battle Plan Tracker'!$AY$3,'[1]Battle Plan Tracker'!$A$3:$BK$3,0))="",0,INDEX('[1]Battle Plan Tracker'!$A$4:$BK$61,MATCH(1,IF(('[1]Battle Plan Tracker'!$B$4:$B$61='Savings tracker full version'!$B25),IF('[1]Battle Plan Tracker'!$V$4:$V$61="",1)),0),MATCH('[1]Battle Plan Tracker'!$AY$3,'[1]Battle Plan Tracker'!$A$3:$BK$3,0))),0)</f>
        <v>0</v>
      </c>
      <c r="CO25" s="15">
        <f t="array" ref="CO25">U25+IFERROR(IF(INDEX('[1]Battle Plan Tracker'!$A$4:$BK$61,MATCH(1,IF(('[1]Battle Plan Tracker'!$B$4:$B$61='Savings tracker full version'!$B25),IF('[1]Battle Plan Tracker'!$V$4:$V$61="",1)),0),MATCH('[1]Battle Plan Tracker'!$BD$3,'[1]Battle Plan Tracker'!$A$3:$BK$3,0))="",0,INDEX('[1]Battle Plan Tracker'!$A$4:$BK$61,MATCH(1,IF(('[1]Battle Plan Tracker'!$B$4:$B$61='Savings tracker full version'!$B25),IF('[1]Battle Plan Tracker'!$V$4:$V$61="",1)),0),MATCH('[1]Battle Plan Tracker'!$BD$3,'[1]Battle Plan Tracker'!$A$3:$BK$3,0))),0)</f>
        <v>76000.000000000015</v>
      </c>
      <c r="CP25" s="14">
        <f t="array" ref="CP25">V25+W25+IFERROR(IF(INDEX('[1]Battle Plan Tracker'!$A$4:$BK$61,MATCH(1,IF(('[1]Battle Plan Tracker'!$B$4:$B$61='Savings tracker full version'!$B25),IF('[1]Battle Plan Tracker'!$V$4:$V$61="",1)),0),MATCH('[1]Battle Plan Tracker'!$BI$3,'[1]Battle Plan Tracker'!$A$3:$BK$3,0))="",0,INDEX('[1]Battle Plan Tracker'!$A$4:$BK$61,MATCH(1,IF(('[1]Battle Plan Tracker'!$B$4:$B$61='Savings tracker full version'!$B25),IF('[1]Battle Plan Tracker'!$V$4:$V$61="",1)),0),MATCH('[1]Battle Plan Tracker'!$BI$3,'[1]Battle Plan Tracker'!$A$3:$BK$3,0))),0)</f>
        <v>14000</v>
      </c>
      <c r="CQ25" s="39">
        <f t="shared" si="6"/>
        <v>0</v>
      </c>
      <c r="CR25" s="39">
        <f t="shared" si="7"/>
        <v>0</v>
      </c>
      <c r="CS25" s="39">
        <f t="shared" si="8"/>
        <v>0.19743822859252633</v>
      </c>
      <c r="CT25" s="39">
        <f t="shared" si="9"/>
        <v>0.12765207446651708</v>
      </c>
      <c r="CU25" s="40">
        <f t="shared" si="10"/>
        <v>152.00000000000003</v>
      </c>
      <c r="CW25" s="43">
        <f t="shared" ref="CW25:DL45" si="25">IF($U25=0,"",AI25*$CO25/$U25)</f>
        <v>0</v>
      </c>
      <c r="CX25" s="43">
        <f t="shared" si="25"/>
        <v>0</v>
      </c>
      <c r="CY25" s="43">
        <f t="shared" si="25"/>
        <v>0</v>
      </c>
      <c r="CZ25" s="43">
        <f t="shared" si="25"/>
        <v>0</v>
      </c>
      <c r="DA25" s="43">
        <f t="shared" si="25"/>
        <v>0</v>
      </c>
      <c r="DB25" s="43">
        <f t="shared" si="25"/>
        <v>0</v>
      </c>
      <c r="DC25" s="43">
        <f t="shared" si="25"/>
        <v>0</v>
      </c>
      <c r="DD25" s="43">
        <f t="shared" si="25"/>
        <v>0</v>
      </c>
      <c r="DE25" s="43">
        <f t="shared" si="25"/>
        <v>0</v>
      </c>
      <c r="DF25" s="43">
        <f t="shared" si="25"/>
        <v>0</v>
      </c>
      <c r="DG25" s="43">
        <f t="shared" si="25"/>
        <v>0</v>
      </c>
      <c r="DH25" s="43">
        <f t="shared" si="24"/>
        <v>0</v>
      </c>
      <c r="DI25" s="43">
        <f t="shared" si="24"/>
        <v>0</v>
      </c>
      <c r="DJ25" s="43">
        <f t="shared" si="24"/>
        <v>0</v>
      </c>
      <c r="DK25" s="43">
        <f t="shared" si="24"/>
        <v>0</v>
      </c>
      <c r="DL25" s="43">
        <f t="shared" si="24"/>
        <v>0</v>
      </c>
      <c r="DM25" s="43">
        <f t="shared" si="24"/>
        <v>0</v>
      </c>
      <c r="DN25" s="43">
        <f t="shared" si="24"/>
        <v>0</v>
      </c>
      <c r="DO25" s="43">
        <f t="shared" si="24"/>
        <v>0</v>
      </c>
      <c r="DP25" s="43">
        <f t="shared" si="24"/>
        <v>0</v>
      </c>
      <c r="DQ25" s="43">
        <f t="shared" si="24"/>
        <v>0</v>
      </c>
      <c r="DR25" s="43">
        <f t="shared" si="24"/>
        <v>0</v>
      </c>
      <c r="DS25" s="43">
        <f t="shared" si="24"/>
        <v>0</v>
      </c>
      <c r="DT25" s="43">
        <f t="shared" si="24"/>
        <v>0</v>
      </c>
      <c r="DU25" s="43">
        <f t="shared" si="24"/>
        <v>0</v>
      </c>
      <c r="DV25" s="43">
        <f t="shared" si="24"/>
        <v>0</v>
      </c>
      <c r="DW25" s="43">
        <f t="shared" si="24"/>
        <v>0</v>
      </c>
      <c r="DX25" s="43">
        <f t="shared" si="22"/>
        <v>0</v>
      </c>
      <c r="DY25" s="43">
        <f t="shared" si="22"/>
        <v>0</v>
      </c>
      <c r="DZ25" s="43">
        <f t="shared" si="22"/>
        <v>0</v>
      </c>
      <c r="EA25" s="43">
        <f t="shared" si="22"/>
        <v>0</v>
      </c>
      <c r="EB25" s="43">
        <f t="shared" si="22"/>
        <v>0</v>
      </c>
      <c r="EC25" s="43">
        <f t="shared" si="21"/>
        <v>0</v>
      </c>
      <c r="ED25" s="43">
        <f t="shared" si="21"/>
        <v>0</v>
      </c>
      <c r="EE25" s="43">
        <f t="shared" si="21"/>
        <v>0</v>
      </c>
      <c r="EF25" s="43">
        <f t="shared" si="21"/>
        <v>0</v>
      </c>
      <c r="EG25" s="43">
        <f t="shared" si="21"/>
        <v>0</v>
      </c>
      <c r="EH25" s="43">
        <f t="shared" si="21"/>
        <v>0</v>
      </c>
      <c r="EI25" s="43">
        <f t="shared" si="21"/>
        <v>0</v>
      </c>
      <c r="EJ25" s="43">
        <f t="shared" si="21"/>
        <v>0</v>
      </c>
      <c r="EK25" s="43">
        <f t="shared" si="21"/>
        <v>0</v>
      </c>
      <c r="EL25" s="43">
        <f t="shared" si="21"/>
        <v>0</v>
      </c>
      <c r="EM25" s="43">
        <f t="shared" si="21"/>
        <v>0</v>
      </c>
      <c r="EN25" s="43">
        <f t="shared" si="21"/>
        <v>0</v>
      </c>
      <c r="EO25" s="43">
        <f t="shared" si="21"/>
        <v>0</v>
      </c>
      <c r="EP25" s="43">
        <f t="shared" si="21"/>
        <v>0</v>
      </c>
      <c r="EQ25" s="43">
        <f t="shared" si="21"/>
        <v>0</v>
      </c>
      <c r="ER25" s="43">
        <f t="shared" si="21"/>
        <v>0</v>
      </c>
      <c r="ES25" s="43">
        <f t="shared" si="23"/>
        <v>0</v>
      </c>
      <c r="ET25" s="43">
        <f t="shared" si="23"/>
        <v>0</v>
      </c>
      <c r="EU25" s="43">
        <f t="shared" si="23"/>
        <v>0</v>
      </c>
      <c r="EV25" s="43">
        <f t="shared" si="23"/>
        <v>0</v>
      </c>
      <c r="EW25" s="43">
        <f t="shared" si="23"/>
        <v>0</v>
      </c>
      <c r="EX25" s="43">
        <f t="shared" si="23"/>
        <v>0</v>
      </c>
      <c r="EY25" s="43">
        <f t="shared" si="23"/>
        <v>0</v>
      </c>
    </row>
    <row r="26" spans="1:155" ht="15" customHeight="1" x14ac:dyDescent="0.25">
      <c r="A26" s="10">
        <v>23</v>
      </c>
      <c r="B26" s="11" t="str">
        <f t="shared" si="15"/>
        <v>NL-F&amp;B-Nice To Meat_Common</v>
      </c>
      <c r="C26" s="10" t="s">
        <v>89</v>
      </c>
      <c r="D26" s="12" t="s">
        <v>28</v>
      </c>
      <c r="E26" s="12" t="s">
        <v>83</v>
      </c>
      <c r="F26" s="11" t="str">
        <f>IFERROR(INDEX('[1]MHR metrics per Country'!$A$2:$D$13,MATCH($E26,'[1]MHR metrics per Country'!$A$2:$A$13,0),MATCH('[1]MHR metrics per Country'!$B$1,'[1]MHR metrics per Country'!$A$1:$D$1,0)),"")</f>
        <v>NL</v>
      </c>
      <c r="G26" s="10" t="s">
        <v>30</v>
      </c>
      <c r="H26" s="12" t="s">
        <v>90</v>
      </c>
      <c r="I26" s="12" t="s">
        <v>90</v>
      </c>
      <c r="J26" s="12" t="s">
        <v>62</v>
      </c>
      <c r="K26" s="16" t="s">
        <v>63</v>
      </c>
      <c r="L26" s="33" t="s">
        <v>370</v>
      </c>
      <c r="M26" s="34">
        <v>160</v>
      </c>
      <c r="N26" s="35">
        <v>644784</v>
      </c>
      <c r="O26" s="35">
        <v>645345.69529170566</v>
      </c>
      <c r="P26" s="35">
        <v>116949.76068965517</v>
      </c>
      <c r="Q26" s="36">
        <v>270505.91399999999</v>
      </c>
      <c r="R26" s="36">
        <v>161999.141</v>
      </c>
      <c r="S26" s="35">
        <f t="shared" si="16"/>
        <v>16603.636230921453</v>
      </c>
      <c r="T26" s="35">
        <v>13409.156106271717</v>
      </c>
      <c r="U26" s="36">
        <v>4050.5452111287368</v>
      </c>
      <c r="V26" s="35">
        <v>-1687.8851049276527</v>
      </c>
      <c r="W26" s="35">
        <v>831.82001844865363</v>
      </c>
      <c r="X26" s="33"/>
      <c r="Y26" s="17">
        <f>IFERROR(INDEX('[1]MHR metrics per Country'!$A$2:$D$13,MATCH($E26,'[1]MHR metrics per Country'!$A$2:$A$13,0),MATCH('[1]MHR metrics per Country'!$D$1,'[1]MHR metrics per Country'!$A$1:$D$1,0)),"")</f>
        <v>500</v>
      </c>
      <c r="Z26" s="38">
        <f t="shared" si="0"/>
        <v>0.18137819903976396</v>
      </c>
      <c r="AA26" s="38">
        <f t="shared" si="1"/>
        <v>0.59887467377145776</v>
      </c>
      <c r="AB26" s="39">
        <f t="shared" si="17"/>
        <v>0.11465740525844298</v>
      </c>
      <c r="AC26" s="39">
        <f t="shared" si="18"/>
        <v>2.0796353672348753E-2</v>
      </c>
      <c r="AD26" s="39">
        <f t="shared" si="2"/>
        <v>2.5003498081071534E-2</v>
      </c>
      <c r="AE26" s="39">
        <f t="shared" si="3"/>
        <v>1.4973961756446984E-2</v>
      </c>
      <c r="AF26" s="40">
        <f t="shared" si="4"/>
        <v>8.1010904222574744</v>
      </c>
      <c r="AG26" s="14">
        <f t="shared" si="19"/>
        <v>-856.06508647899909</v>
      </c>
      <c r="AH26" s="41"/>
      <c r="AI26" s="42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M26" s="14">
        <f t="shared" si="5"/>
        <v>43143.934913521007</v>
      </c>
      <c r="CN26" s="14">
        <f t="array" ref="CN26">T26+IFERROR(IF(INDEX('[1]Battle Plan Tracker'!$A$4:$BK$61,MATCH(1,IF(('[1]Battle Plan Tracker'!$B$4:$B$61='Savings tracker full version'!$B26),IF('[1]Battle Plan Tracker'!$V$4:$V$61="",1)),0),MATCH('[1]Battle Plan Tracker'!$AY$3,'[1]Battle Plan Tracker'!$A$3:$BK$3,0))="",0,INDEX('[1]Battle Plan Tracker'!$A$4:$BK$61,MATCH(1,IF(('[1]Battle Plan Tracker'!$B$4:$B$61='Savings tracker full version'!$B26),IF('[1]Battle Plan Tracker'!$V$4:$V$61="",1)),0),MATCH('[1]Battle Plan Tracker'!$AY$3,'[1]Battle Plan Tracker'!$A$3:$BK$3,0))),0)</f>
        <v>44000.000000000007</v>
      </c>
      <c r="CO26" s="15">
        <f t="array" ref="CO26">U26+IFERROR(IF(INDEX('[1]Battle Plan Tracker'!$A$4:$BK$61,MATCH(1,IF(('[1]Battle Plan Tracker'!$B$4:$B$61='Savings tracker full version'!$B26),IF('[1]Battle Plan Tracker'!$V$4:$V$61="",1)),0),MATCH('[1]Battle Plan Tracker'!$BD$3,'[1]Battle Plan Tracker'!$A$3:$BK$3,0))="",0,INDEX('[1]Battle Plan Tracker'!$A$4:$BK$61,MATCH(1,IF(('[1]Battle Plan Tracker'!$B$4:$B$61='Savings tracker full version'!$B26),IF('[1]Battle Plan Tracker'!$V$4:$V$61="",1)),0),MATCH('[1]Battle Plan Tracker'!$BD$3,'[1]Battle Plan Tracker'!$A$3:$BK$3,0))),0)</f>
        <v>0</v>
      </c>
      <c r="CP26" s="14">
        <f t="array" ref="CP26">V26+W26+IFERROR(IF(INDEX('[1]Battle Plan Tracker'!$A$4:$BK$61,MATCH(1,IF(('[1]Battle Plan Tracker'!$B$4:$B$61='Savings tracker full version'!$B26),IF('[1]Battle Plan Tracker'!$V$4:$V$61="",1)),0),MATCH('[1]Battle Plan Tracker'!$BI$3,'[1]Battle Plan Tracker'!$A$3:$BK$3,0))="",0,INDEX('[1]Battle Plan Tracker'!$A$4:$BK$61,MATCH(1,IF(('[1]Battle Plan Tracker'!$B$4:$B$61='Savings tracker full version'!$B26),IF('[1]Battle Plan Tracker'!$V$4:$V$61="",1)),0),MATCH('[1]Battle Plan Tracker'!$BI$3,'[1]Battle Plan Tracker'!$A$3:$BK$3,0))),0)</f>
        <v>-856.06508647899909</v>
      </c>
      <c r="CQ26" s="39">
        <f t="shared" si="6"/>
        <v>0.37622992762474322</v>
      </c>
      <c r="CR26" s="39">
        <f t="shared" si="7"/>
        <v>6.8239906697436667E-2</v>
      </c>
      <c r="CS26" s="39">
        <f t="shared" si="8"/>
        <v>0</v>
      </c>
      <c r="CT26" s="39">
        <f t="shared" si="9"/>
        <v>0</v>
      </c>
      <c r="CU26" s="40">
        <f t="shared" si="10"/>
        <v>0</v>
      </c>
      <c r="CW26" s="43">
        <f t="shared" si="25"/>
        <v>0</v>
      </c>
      <c r="CX26" s="43">
        <f t="shared" si="25"/>
        <v>0</v>
      </c>
      <c r="CY26" s="43">
        <f t="shared" si="25"/>
        <v>0</v>
      </c>
      <c r="CZ26" s="43">
        <f t="shared" si="25"/>
        <v>0</v>
      </c>
      <c r="DA26" s="43">
        <f t="shared" si="25"/>
        <v>0</v>
      </c>
      <c r="DB26" s="43">
        <f t="shared" si="25"/>
        <v>0</v>
      </c>
      <c r="DC26" s="43">
        <f t="shared" si="25"/>
        <v>0</v>
      </c>
      <c r="DD26" s="43">
        <f t="shared" si="25"/>
        <v>0</v>
      </c>
      <c r="DE26" s="43">
        <f t="shared" si="25"/>
        <v>0</v>
      </c>
      <c r="DF26" s="43">
        <f t="shared" si="25"/>
        <v>0</v>
      </c>
      <c r="DG26" s="43">
        <f t="shared" si="25"/>
        <v>0</v>
      </c>
      <c r="DH26" s="43">
        <f t="shared" si="24"/>
        <v>0</v>
      </c>
      <c r="DI26" s="43">
        <f t="shared" si="24"/>
        <v>0</v>
      </c>
      <c r="DJ26" s="43">
        <f t="shared" si="24"/>
        <v>0</v>
      </c>
      <c r="DK26" s="43">
        <f t="shared" si="24"/>
        <v>0</v>
      </c>
      <c r="DL26" s="43">
        <f t="shared" si="24"/>
        <v>0</v>
      </c>
      <c r="DM26" s="43">
        <f t="shared" si="24"/>
        <v>0</v>
      </c>
      <c r="DN26" s="43">
        <f t="shared" si="24"/>
        <v>0</v>
      </c>
      <c r="DO26" s="43">
        <f t="shared" si="24"/>
        <v>0</v>
      </c>
      <c r="DP26" s="43">
        <f t="shared" si="24"/>
        <v>0</v>
      </c>
      <c r="DQ26" s="43">
        <f t="shared" si="24"/>
        <v>0</v>
      </c>
      <c r="DR26" s="43">
        <f t="shared" si="24"/>
        <v>0</v>
      </c>
      <c r="DS26" s="43">
        <f t="shared" si="24"/>
        <v>0</v>
      </c>
      <c r="DT26" s="43">
        <f t="shared" si="24"/>
        <v>0</v>
      </c>
      <c r="DU26" s="43">
        <f t="shared" si="24"/>
        <v>0</v>
      </c>
      <c r="DV26" s="43">
        <f t="shared" si="24"/>
        <v>0</v>
      </c>
      <c r="DW26" s="43">
        <f t="shared" si="24"/>
        <v>0</v>
      </c>
      <c r="DX26" s="43">
        <f t="shared" si="22"/>
        <v>0</v>
      </c>
      <c r="DY26" s="43">
        <f t="shared" si="22"/>
        <v>0</v>
      </c>
      <c r="DZ26" s="43">
        <f t="shared" si="22"/>
        <v>0</v>
      </c>
      <c r="EA26" s="43">
        <f t="shared" si="22"/>
        <v>0</v>
      </c>
      <c r="EB26" s="43">
        <f t="shared" si="22"/>
        <v>0</v>
      </c>
      <c r="EC26" s="43">
        <f t="shared" si="21"/>
        <v>0</v>
      </c>
      <c r="ED26" s="43">
        <f t="shared" si="21"/>
        <v>0</v>
      </c>
      <c r="EE26" s="43">
        <f t="shared" si="21"/>
        <v>0</v>
      </c>
      <c r="EF26" s="43">
        <f t="shared" si="21"/>
        <v>0</v>
      </c>
      <c r="EG26" s="43">
        <f t="shared" si="21"/>
        <v>0</v>
      </c>
      <c r="EH26" s="43">
        <f t="shared" si="21"/>
        <v>0</v>
      </c>
      <c r="EI26" s="43">
        <f t="shared" si="21"/>
        <v>0</v>
      </c>
      <c r="EJ26" s="43">
        <f t="shared" si="21"/>
        <v>0</v>
      </c>
      <c r="EK26" s="43">
        <f t="shared" si="21"/>
        <v>0</v>
      </c>
      <c r="EL26" s="43">
        <f t="shared" si="21"/>
        <v>0</v>
      </c>
      <c r="EM26" s="43">
        <f t="shared" si="21"/>
        <v>0</v>
      </c>
      <c r="EN26" s="43">
        <f t="shared" si="21"/>
        <v>0</v>
      </c>
      <c r="EO26" s="43">
        <f t="shared" si="21"/>
        <v>0</v>
      </c>
      <c r="EP26" s="43">
        <f t="shared" si="21"/>
        <v>0</v>
      </c>
      <c r="EQ26" s="43">
        <f t="shared" si="21"/>
        <v>0</v>
      </c>
      <c r="ER26" s="43">
        <f t="shared" si="21"/>
        <v>0</v>
      </c>
      <c r="ES26" s="43">
        <f t="shared" si="23"/>
        <v>0</v>
      </c>
      <c r="ET26" s="43">
        <f t="shared" si="23"/>
        <v>0</v>
      </c>
      <c r="EU26" s="43">
        <f t="shared" si="23"/>
        <v>0</v>
      </c>
      <c r="EV26" s="43">
        <f t="shared" si="23"/>
        <v>0</v>
      </c>
      <c r="EW26" s="43">
        <f t="shared" si="23"/>
        <v>0</v>
      </c>
      <c r="EX26" s="43">
        <f t="shared" si="23"/>
        <v>0</v>
      </c>
      <c r="EY26" s="43">
        <f t="shared" si="23"/>
        <v>0</v>
      </c>
    </row>
    <row r="27" spans="1:155" ht="15" customHeight="1" x14ac:dyDescent="0.25">
      <c r="A27" s="10">
        <v>24</v>
      </c>
      <c r="B27" s="11" t="str">
        <f t="shared" si="15"/>
        <v>NL-Services-Electricity (Engie)-Electricity (Nieuwestroom)</v>
      </c>
      <c r="C27" s="10" t="s">
        <v>86</v>
      </c>
      <c r="D27" s="12" t="s">
        <v>28</v>
      </c>
      <c r="E27" s="12" t="s">
        <v>83</v>
      </c>
      <c r="F27" s="11" t="str">
        <f>IFERROR(INDEX('[1]MHR metrics per Country'!$A$2:$D$13,MATCH($E27,'[1]MHR metrics per Country'!$A$2:$A$13,0),MATCH('[1]MHR metrics per Country'!$B$1,'[1]MHR metrics per Country'!$A$1:$D$1,0)),"")</f>
        <v>NL</v>
      </c>
      <c r="G27" s="10" t="s">
        <v>43</v>
      </c>
      <c r="H27" s="12" t="s">
        <v>91</v>
      </c>
      <c r="I27" s="12" t="s">
        <v>92</v>
      </c>
      <c r="J27" s="12" t="s">
        <v>93</v>
      </c>
      <c r="K27" s="16" t="s">
        <v>94</v>
      </c>
      <c r="L27" s="33" t="s">
        <v>370</v>
      </c>
      <c r="M27" s="34"/>
      <c r="N27" s="35"/>
      <c r="O27" s="35"/>
      <c r="P27" s="35"/>
      <c r="Q27" s="36">
        <f>$U27/(1-1/1.15)</f>
        <v>275029.27275480027</v>
      </c>
      <c r="R27" s="36">
        <f>$U27/(1-1/1.15)</f>
        <v>275029.27275480027</v>
      </c>
      <c r="S27" s="35">
        <f t="shared" si="16"/>
        <v>35873.383402800013</v>
      </c>
      <c r="T27" s="35"/>
      <c r="U27" s="36">
        <v>35873.383402800013</v>
      </c>
      <c r="V27" s="35"/>
      <c r="W27" s="35"/>
      <c r="X27" s="33"/>
      <c r="Y27" s="17">
        <f>IFERROR(INDEX('[1]MHR metrics per Country'!$A$2:$D$13,MATCH($E27,'[1]MHR metrics per Country'!$A$2:$A$13,0),MATCH('[1]MHR metrics per Country'!$D$1,'[1]MHR metrics per Country'!$A$1:$D$1,0)),"")</f>
        <v>500</v>
      </c>
      <c r="Z27" s="38" t="str">
        <f t="shared" si="0"/>
        <v/>
      </c>
      <c r="AA27" s="38">
        <f t="shared" si="1"/>
        <v>1</v>
      </c>
      <c r="AB27" s="39" t="str">
        <f t="shared" si="17"/>
        <v/>
      </c>
      <c r="AC27" s="39" t="str">
        <f t="shared" si="18"/>
        <v/>
      </c>
      <c r="AD27" s="39">
        <f t="shared" si="2"/>
        <v>0.13043478260869557</v>
      </c>
      <c r="AE27" s="39">
        <f t="shared" si="3"/>
        <v>0.13043478260869557</v>
      </c>
      <c r="AF27" s="40">
        <f t="shared" si="4"/>
        <v>71.746766805600032</v>
      </c>
      <c r="AG27" s="14">
        <f t="shared" si="19"/>
        <v>0</v>
      </c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>
        <v>29894.486169000011</v>
      </c>
      <c r="AV27" s="43">
        <v>5978.8972338000021</v>
      </c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M27" s="14">
        <f t="shared" si="5"/>
        <v>35873.383402800013</v>
      </c>
      <c r="CN27" s="14">
        <f t="array" ref="CN27">T27+IFERROR(IF(INDEX('[1]Battle Plan Tracker'!$A$4:$BK$61,MATCH(1,IF(('[1]Battle Plan Tracker'!$B$4:$B$61='Savings tracker full version'!$B27),IF('[1]Battle Plan Tracker'!$V$4:$V$61="",1)),0),MATCH('[1]Battle Plan Tracker'!$AY$3,'[1]Battle Plan Tracker'!$A$3:$BK$3,0))="",0,INDEX('[1]Battle Plan Tracker'!$A$4:$BK$61,MATCH(1,IF(('[1]Battle Plan Tracker'!$B$4:$B$61='Savings tracker full version'!$B27),IF('[1]Battle Plan Tracker'!$V$4:$V$61="",1)),0),MATCH('[1]Battle Plan Tracker'!$AY$3,'[1]Battle Plan Tracker'!$A$3:$BK$3,0))),0)</f>
        <v>0</v>
      </c>
      <c r="CO27" s="15">
        <f t="array" ref="CO27">U27+IFERROR(IF(INDEX('[1]Battle Plan Tracker'!$A$4:$BK$61,MATCH(1,IF(('[1]Battle Plan Tracker'!$B$4:$B$61='Savings tracker full version'!$B27),IF('[1]Battle Plan Tracker'!$V$4:$V$61="",1)),0),MATCH('[1]Battle Plan Tracker'!$BD$3,'[1]Battle Plan Tracker'!$A$3:$BK$3,0))="",0,INDEX('[1]Battle Plan Tracker'!$A$4:$BK$61,MATCH(1,IF(('[1]Battle Plan Tracker'!$B$4:$B$61='Savings tracker full version'!$B27),IF('[1]Battle Plan Tracker'!$V$4:$V$61="",1)),0),MATCH('[1]Battle Plan Tracker'!$BD$3,'[1]Battle Plan Tracker'!$A$3:$BK$3,0))),0)</f>
        <v>35873.383402800013</v>
      </c>
      <c r="CP27" s="14">
        <f t="array" ref="CP27">V27+W27+IFERROR(IF(INDEX('[1]Battle Plan Tracker'!$A$4:$BK$61,MATCH(1,IF(('[1]Battle Plan Tracker'!$B$4:$B$61='Savings tracker full version'!$B27),IF('[1]Battle Plan Tracker'!$V$4:$V$61="",1)),0),MATCH('[1]Battle Plan Tracker'!$BI$3,'[1]Battle Plan Tracker'!$A$3:$BK$3,0))="",0,INDEX('[1]Battle Plan Tracker'!$A$4:$BK$61,MATCH(1,IF(('[1]Battle Plan Tracker'!$B$4:$B$61='Savings tracker full version'!$B27),IF('[1]Battle Plan Tracker'!$V$4:$V$61="",1)),0),MATCH('[1]Battle Plan Tracker'!$BI$3,'[1]Battle Plan Tracker'!$A$3:$BK$3,0))),0)</f>
        <v>0</v>
      </c>
      <c r="CQ27" s="39" t="str">
        <f t="shared" si="6"/>
        <v/>
      </c>
      <c r="CR27" s="39" t="str">
        <f t="shared" si="7"/>
        <v/>
      </c>
      <c r="CS27" s="39">
        <f t="shared" si="8"/>
        <v>0.13043478260869557</v>
      </c>
      <c r="CT27" s="39">
        <f t="shared" si="9"/>
        <v>0.13043478260869557</v>
      </c>
      <c r="CU27" s="40">
        <f t="shared" si="10"/>
        <v>71.746766805600032</v>
      </c>
      <c r="CW27" s="43">
        <f t="shared" si="25"/>
        <v>0</v>
      </c>
      <c r="CX27" s="43">
        <f t="shared" si="25"/>
        <v>0</v>
      </c>
      <c r="CY27" s="43">
        <f t="shared" si="25"/>
        <v>0</v>
      </c>
      <c r="CZ27" s="43">
        <f t="shared" si="25"/>
        <v>0</v>
      </c>
      <c r="DA27" s="43">
        <f t="shared" si="25"/>
        <v>0</v>
      </c>
      <c r="DB27" s="43">
        <f t="shared" si="25"/>
        <v>0</v>
      </c>
      <c r="DC27" s="43">
        <f t="shared" si="25"/>
        <v>0</v>
      </c>
      <c r="DD27" s="43">
        <f t="shared" si="25"/>
        <v>0</v>
      </c>
      <c r="DE27" s="43">
        <f t="shared" si="25"/>
        <v>0</v>
      </c>
      <c r="DF27" s="43">
        <f t="shared" si="25"/>
        <v>0</v>
      </c>
      <c r="DG27" s="43">
        <f t="shared" si="25"/>
        <v>0</v>
      </c>
      <c r="DH27" s="43">
        <f t="shared" si="24"/>
        <v>0</v>
      </c>
      <c r="DI27" s="43">
        <f t="shared" si="24"/>
        <v>29894.486169000011</v>
      </c>
      <c r="DJ27" s="43">
        <f t="shared" si="24"/>
        <v>5978.8972338000021</v>
      </c>
      <c r="DK27" s="43">
        <f t="shared" si="24"/>
        <v>0</v>
      </c>
      <c r="DL27" s="43">
        <f t="shared" si="24"/>
        <v>0</v>
      </c>
      <c r="DM27" s="43">
        <f t="shared" si="24"/>
        <v>0</v>
      </c>
      <c r="DN27" s="43">
        <f t="shared" si="24"/>
        <v>0</v>
      </c>
      <c r="DO27" s="43">
        <f t="shared" si="24"/>
        <v>0</v>
      </c>
      <c r="DP27" s="43">
        <f t="shared" si="24"/>
        <v>0</v>
      </c>
      <c r="DQ27" s="43">
        <f t="shared" si="24"/>
        <v>0</v>
      </c>
      <c r="DR27" s="43">
        <f t="shared" si="24"/>
        <v>0</v>
      </c>
      <c r="DS27" s="43">
        <f t="shared" si="24"/>
        <v>0</v>
      </c>
      <c r="DT27" s="43">
        <f t="shared" si="24"/>
        <v>0</v>
      </c>
      <c r="DU27" s="43">
        <f t="shared" si="24"/>
        <v>0</v>
      </c>
      <c r="DV27" s="43">
        <f t="shared" si="24"/>
        <v>0</v>
      </c>
      <c r="DW27" s="43">
        <f t="shared" si="24"/>
        <v>0</v>
      </c>
      <c r="DX27" s="43">
        <f t="shared" si="22"/>
        <v>0</v>
      </c>
      <c r="DY27" s="43">
        <f t="shared" si="22"/>
        <v>0</v>
      </c>
      <c r="DZ27" s="43">
        <f t="shared" si="22"/>
        <v>0</v>
      </c>
      <c r="EA27" s="43">
        <f t="shared" si="22"/>
        <v>0</v>
      </c>
      <c r="EB27" s="43">
        <f t="shared" si="22"/>
        <v>0</v>
      </c>
      <c r="EC27" s="43">
        <f t="shared" si="21"/>
        <v>0</v>
      </c>
      <c r="ED27" s="43">
        <f t="shared" si="21"/>
        <v>0</v>
      </c>
      <c r="EE27" s="43">
        <f t="shared" si="21"/>
        <v>0</v>
      </c>
      <c r="EF27" s="43">
        <f t="shared" si="21"/>
        <v>0</v>
      </c>
      <c r="EG27" s="43">
        <f t="shared" si="21"/>
        <v>0</v>
      </c>
      <c r="EH27" s="43">
        <f t="shared" si="21"/>
        <v>0</v>
      </c>
      <c r="EI27" s="43">
        <f t="shared" si="21"/>
        <v>0</v>
      </c>
      <c r="EJ27" s="43">
        <f t="shared" si="21"/>
        <v>0</v>
      </c>
      <c r="EK27" s="43">
        <f t="shared" si="21"/>
        <v>0</v>
      </c>
      <c r="EL27" s="43">
        <f t="shared" si="21"/>
        <v>0</v>
      </c>
      <c r="EM27" s="43">
        <f t="shared" si="21"/>
        <v>0</v>
      </c>
      <c r="EN27" s="43">
        <f t="shared" si="21"/>
        <v>0</v>
      </c>
      <c r="EO27" s="43">
        <f t="shared" si="21"/>
        <v>0</v>
      </c>
      <c r="EP27" s="43">
        <f t="shared" si="21"/>
        <v>0</v>
      </c>
      <c r="EQ27" s="43">
        <f t="shared" si="21"/>
        <v>0</v>
      </c>
      <c r="ER27" s="43">
        <f t="shared" si="21"/>
        <v>0</v>
      </c>
      <c r="ES27" s="43">
        <f t="shared" si="23"/>
        <v>0</v>
      </c>
      <c r="ET27" s="43">
        <f t="shared" si="23"/>
        <v>0</v>
      </c>
      <c r="EU27" s="43">
        <f t="shared" si="23"/>
        <v>0</v>
      </c>
      <c r="EV27" s="43">
        <f t="shared" si="23"/>
        <v>0</v>
      </c>
      <c r="EW27" s="43">
        <f t="shared" si="23"/>
        <v>0</v>
      </c>
      <c r="EX27" s="43">
        <f t="shared" si="23"/>
        <v>0</v>
      </c>
      <c r="EY27" s="43">
        <f t="shared" si="23"/>
        <v>0</v>
      </c>
    </row>
    <row r="28" spans="1:155" ht="15" customHeight="1" x14ac:dyDescent="0.25">
      <c r="A28" s="10">
        <v>25</v>
      </c>
      <c r="B28" s="11" t="str">
        <f t="shared" si="15"/>
        <v>NL-Services-Gas (Engie)-Gas (Nieuwestroom)</v>
      </c>
      <c r="C28" s="10" t="s">
        <v>86</v>
      </c>
      <c r="D28" s="12" t="s">
        <v>28</v>
      </c>
      <c r="E28" s="12" t="s">
        <v>83</v>
      </c>
      <c r="F28" s="11" t="str">
        <f>IFERROR(INDEX('[1]MHR metrics per Country'!$A$2:$D$13,MATCH($E28,'[1]MHR metrics per Country'!$A$2:$A$13,0),MATCH('[1]MHR metrics per Country'!$B$1,'[1]MHR metrics per Country'!$A$1:$D$1,0)),"")</f>
        <v>NL</v>
      </c>
      <c r="G28" s="10" t="s">
        <v>43</v>
      </c>
      <c r="H28" s="12" t="s">
        <v>95</v>
      </c>
      <c r="I28" s="12" t="s">
        <v>96</v>
      </c>
      <c r="J28" s="12" t="s">
        <v>97</v>
      </c>
      <c r="K28" s="16" t="s">
        <v>98</v>
      </c>
      <c r="L28" s="33" t="s">
        <v>370</v>
      </c>
      <c r="M28" s="34"/>
      <c r="N28" s="35"/>
      <c r="O28" s="35"/>
      <c r="P28" s="35"/>
      <c r="Q28" s="36">
        <f>$U28/(1-1/1.18)</f>
        <v>55465.47527670001</v>
      </c>
      <c r="R28" s="36">
        <f>$U28/(1-1/1.18)</f>
        <v>55465.47527670001</v>
      </c>
      <c r="S28" s="35">
        <f t="shared" si="16"/>
        <v>8460.8352116999977</v>
      </c>
      <c r="T28" s="35"/>
      <c r="U28" s="36">
        <v>8460.8352116999977</v>
      </c>
      <c r="V28" s="35"/>
      <c r="W28" s="35"/>
      <c r="X28" s="33"/>
      <c r="Y28" s="17">
        <f>IFERROR(INDEX('[1]MHR metrics per Country'!$A$2:$D$13,MATCH($E28,'[1]MHR metrics per Country'!$A$2:$A$13,0),MATCH('[1]MHR metrics per Country'!$D$1,'[1]MHR metrics per Country'!$A$1:$D$1,0)),"")</f>
        <v>500</v>
      </c>
      <c r="Z28" s="38" t="str">
        <f t="shared" si="0"/>
        <v/>
      </c>
      <c r="AA28" s="38">
        <f t="shared" si="1"/>
        <v>1</v>
      </c>
      <c r="AB28" s="39" t="str">
        <f t="shared" si="17"/>
        <v/>
      </c>
      <c r="AC28" s="39" t="str">
        <f t="shared" si="18"/>
        <v/>
      </c>
      <c r="AD28" s="39">
        <f t="shared" si="2"/>
        <v>0.15254237288135586</v>
      </c>
      <c r="AE28" s="39">
        <f t="shared" si="3"/>
        <v>0.15254237288135586</v>
      </c>
      <c r="AF28" s="40">
        <f t="shared" si="4"/>
        <v>16.921670423399995</v>
      </c>
      <c r="AG28" s="14">
        <f t="shared" si="19"/>
        <v>0</v>
      </c>
      <c r="AH28" s="41"/>
      <c r="AI28" s="42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>
        <v>6267.2853419999992</v>
      </c>
      <c r="AV28" s="43">
        <v>2193.5498696999985</v>
      </c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M28" s="14">
        <f t="shared" si="5"/>
        <v>8460.8352116999977</v>
      </c>
      <c r="CN28" s="14">
        <f t="array" ref="CN28">T28+IFERROR(IF(INDEX('[1]Battle Plan Tracker'!$A$4:$BK$61,MATCH(1,IF(('[1]Battle Plan Tracker'!$B$4:$B$61='Savings tracker full version'!$B28),IF('[1]Battle Plan Tracker'!$V$4:$V$61="",1)),0),MATCH('[1]Battle Plan Tracker'!$AY$3,'[1]Battle Plan Tracker'!$A$3:$BK$3,0))="",0,INDEX('[1]Battle Plan Tracker'!$A$4:$BK$61,MATCH(1,IF(('[1]Battle Plan Tracker'!$B$4:$B$61='Savings tracker full version'!$B28),IF('[1]Battle Plan Tracker'!$V$4:$V$61="",1)),0),MATCH('[1]Battle Plan Tracker'!$AY$3,'[1]Battle Plan Tracker'!$A$3:$BK$3,0))),0)</f>
        <v>0</v>
      </c>
      <c r="CO28" s="15">
        <f t="array" ref="CO28">U28+IFERROR(IF(INDEX('[1]Battle Plan Tracker'!$A$4:$BK$61,MATCH(1,IF(('[1]Battle Plan Tracker'!$B$4:$B$61='Savings tracker full version'!$B28),IF('[1]Battle Plan Tracker'!$V$4:$V$61="",1)),0),MATCH('[1]Battle Plan Tracker'!$BD$3,'[1]Battle Plan Tracker'!$A$3:$BK$3,0))="",0,INDEX('[1]Battle Plan Tracker'!$A$4:$BK$61,MATCH(1,IF(('[1]Battle Plan Tracker'!$B$4:$B$61='Savings tracker full version'!$B28),IF('[1]Battle Plan Tracker'!$V$4:$V$61="",1)),0),MATCH('[1]Battle Plan Tracker'!$BD$3,'[1]Battle Plan Tracker'!$A$3:$BK$3,0))),0)</f>
        <v>8460.8352116999977</v>
      </c>
      <c r="CP28" s="14">
        <f t="array" ref="CP28">V28+W28+IFERROR(IF(INDEX('[1]Battle Plan Tracker'!$A$4:$BK$61,MATCH(1,IF(('[1]Battle Plan Tracker'!$B$4:$B$61='Savings tracker full version'!$B28),IF('[1]Battle Plan Tracker'!$V$4:$V$61="",1)),0),MATCH('[1]Battle Plan Tracker'!$BI$3,'[1]Battle Plan Tracker'!$A$3:$BK$3,0))="",0,INDEX('[1]Battle Plan Tracker'!$A$4:$BK$61,MATCH(1,IF(('[1]Battle Plan Tracker'!$B$4:$B$61='Savings tracker full version'!$B28),IF('[1]Battle Plan Tracker'!$V$4:$V$61="",1)),0),MATCH('[1]Battle Plan Tracker'!$BI$3,'[1]Battle Plan Tracker'!$A$3:$BK$3,0))),0)</f>
        <v>0</v>
      </c>
      <c r="CQ28" s="39" t="str">
        <f t="shared" si="6"/>
        <v/>
      </c>
      <c r="CR28" s="39" t="str">
        <f t="shared" si="7"/>
        <v/>
      </c>
      <c r="CS28" s="39">
        <f t="shared" si="8"/>
        <v>0.15254237288135586</v>
      </c>
      <c r="CT28" s="39">
        <f t="shared" si="9"/>
        <v>0.15254237288135586</v>
      </c>
      <c r="CU28" s="40">
        <f t="shared" si="10"/>
        <v>16.921670423399995</v>
      </c>
      <c r="CW28" s="43">
        <f t="shared" si="25"/>
        <v>0</v>
      </c>
      <c r="CX28" s="43">
        <f t="shared" si="25"/>
        <v>0</v>
      </c>
      <c r="CY28" s="43">
        <f t="shared" si="25"/>
        <v>0</v>
      </c>
      <c r="CZ28" s="43">
        <f t="shared" si="25"/>
        <v>0</v>
      </c>
      <c r="DA28" s="43">
        <f t="shared" si="25"/>
        <v>0</v>
      </c>
      <c r="DB28" s="43">
        <f t="shared" si="25"/>
        <v>0</v>
      </c>
      <c r="DC28" s="43">
        <f t="shared" si="25"/>
        <v>0</v>
      </c>
      <c r="DD28" s="43">
        <f t="shared" si="25"/>
        <v>0</v>
      </c>
      <c r="DE28" s="43">
        <f t="shared" si="25"/>
        <v>0</v>
      </c>
      <c r="DF28" s="43">
        <f t="shared" si="25"/>
        <v>0</v>
      </c>
      <c r="DG28" s="43">
        <f t="shared" si="25"/>
        <v>0</v>
      </c>
      <c r="DH28" s="43">
        <f t="shared" si="24"/>
        <v>0</v>
      </c>
      <c r="DI28" s="43">
        <f t="shared" si="24"/>
        <v>6267.2853419999992</v>
      </c>
      <c r="DJ28" s="43">
        <f t="shared" si="24"/>
        <v>2193.5498696999985</v>
      </c>
      <c r="DK28" s="43">
        <f t="shared" si="24"/>
        <v>0</v>
      </c>
      <c r="DL28" s="43">
        <f t="shared" si="24"/>
        <v>0</v>
      </c>
      <c r="DM28" s="43">
        <f t="shared" si="24"/>
        <v>0</v>
      </c>
      <c r="DN28" s="43">
        <f t="shared" si="24"/>
        <v>0</v>
      </c>
      <c r="DO28" s="43">
        <f t="shared" si="24"/>
        <v>0</v>
      </c>
      <c r="DP28" s="43">
        <f t="shared" si="24"/>
        <v>0</v>
      </c>
      <c r="DQ28" s="43">
        <f t="shared" si="24"/>
        <v>0</v>
      </c>
      <c r="DR28" s="43">
        <f t="shared" si="24"/>
        <v>0</v>
      </c>
      <c r="DS28" s="43">
        <f t="shared" si="24"/>
        <v>0</v>
      </c>
      <c r="DT28" s="43">
        <f t="shared" si="24"/>
        <v>0</v>
      </c>
      <c r="DU28" s="43">
        <f t="shared" si="24"/>
        <v>0</v>
      </c>
      <c r="DV28" s="43">
        <f t="shared" si="24"/>
        <v>0</v>
      </c>
      <c r="DW28" s="43">
        <f t="shared" si="24"/>
        <v>0</v>
      </c>
      <c r="DX28" s="43">
        <f t="shared" si="22"/>
        <v>0</v>
      </c>
      <c r="DY28" s="43">
        <f t="shared" si="22"/>
        <v>0</v>
      </c>
      <c r="DZ28" s="43">
        <f t="shared" si="22"/>
        <v>0</v>
      </c>
      <c r="EA28" s="43">
        <f t="shared" si="22"/>
        <v>0</v>
      </c>
      <c r="EB28" s="43">
        <f t="shared" si="22"/>
        <v>0</v>
      </c>
      <c r="EC28" s="43">
        <f t="shared" si="21"/>
        <v>0</v>
      </c>
      <c r="ED28" s="43">
        <f t="shared" si="21"/>
        <v>0</v>
      </c>
      <c r="EE28" s="43">
        <f t="shared" si="21"/>
        <v>0</v>
      </c>
      <c r="EF28" s="43">
        <f t="shared" si="21"/>
        <v>0</v>
      </c>
      <c r="EG28" s="43">
        <f t="shared" si="21"/>
        <v>0</v>
      </c>
      <c r="EH28" s="43">
        <f t="shared" si="21"/>
        <v>0</v>
      </c>
      <c r="EI28" s="43">
        <f t="shared" si="21"/>
        <v>0</v>
      </c>
      <c r="EJ28" s="43">
        <f t="shared" si="21"/>
        <v>0</v>
      </c>
      <c r="EK28" s="43">
        <f t="shared" si="21"/>
        <v>0</v>
      </c>
      <c r="EL28" s="43">
        <f t="shared" si="21"/>
        <v>0</v>
      </c>
      <c r="EM28" s="43">
        <f t="shared" si="21"/>
        <v>0</v>
      </c>
      <c r="EN28" s="43">
        <f t="shared" si="21"/>
        <v>0</v>
      </c>
      <c r="EO28" s="43">
        <f t="shared" si="21"/>
        <v>0</v>
      </c>
      <c r="EP28" s="43">
        <f t="shared" si="21"/>
        <v>0</v>
      </c>
      <c r="EQ28" s="43">
        <f t="shared" si="21"/>
        <v>0</v>
      </c>
      <c r="ER28" s="43">
        <f t="shared" si="21"/>
        <v>0</v>
      </c>
      <c r="ES28" s="43">
        <f t="shared" si="23"/>
        <v>0</v>
      </c>
      <c r="ET28" s="43">
        <f t="shared" si="23"/>
        <v>0</v>
      </c>
      <c r="EU28" s="43">
        <f t="shared" si="23"/>
        <v>0</v>
      </c>
      <c r="EV28" s="43">
        <f t="shared" si="23"/>
        <v>0</v>
      </c>
      <c r="EW28" s="43">
        <f t="shared" si="23"/>
        <v>0</v>
      </c>
      <c r="EX28" s="43">
        <f t="shared" si="23"/>
        <v>0</v>
      </c>
      <c r="EY28" s="43">
        <f t="shared" si="23"/>
        <v>0</v>
      </c>
    </row>
    <row r="29" spans="1:155" ht="15" customHeight="1" x14ac:dyDescent="0.25">
      <c r="A29" s="10">
        <v>26</v>
      </c>
      <c r="B29" s="11" t="str">
        <f t="shared" si="15"/>
        <v>NL-F&amp;B-Heineken_Common</v>
      </c>
      <c r="C29" s="10" t="s">
        <v>89</v>
      </c>
      <c r="D29" s="12" t="s">
        <v>28</v>
      </c>
      <c r="E29" s="12" t="s">
        <v>83</v>
      </c>
      <c r="F29" s="11" t="str">
        <f>IFERROR(INDEX('[1]MHR metrics per Country'!$A$2:$D$13,MATCH($E29,'[1]MHR metrics per Country'!$A$2:$A$13,0),MATCH('[1]MHR metrics per Country'!$B$1,'[1]MHR metrics per Country'!$A$1:$D$1,0)),"")</f>
        <v>NL</v>
      </c>
      <c r="G29" s="10" t="s">
        <v>30</v>
      </c>
      <c r="H29" s="12" t="s">
        <v>99</v>
      </c>
      <c r="I29" s="12" t="s">
        <v>99</v>
      </c>
      <c r="J29" s="12" t="s">
        <v>35</v>
      </c>
      <c r="K29" s="16" t="s">
        <v>36</v>
      </c>
      <c r="L29" s="33"/>
      <c r="M29" s="34">
        <v>75</v>
      </c>
      <c r="N29" s="35">
        <v>819076.47</v>
      </c>
      <c r="O29" s="35">
        <v>735922.52915549953</v>
      </c>
      <c r="P29" s="35">
        <v>428695.69915549993</v>
      </c>
      <c r="Q29" s="36">
        <v>24036.640000000007</v>
      </c>
      <c r="R29" s="36">
        <v>23482.240000000005</v>
      </c>
      <c r="S29" s="35">
        <f t="shared" si="16"/>
        <v>21478.019234513806</v>
      </c>
      <c r="T29" s="35">
        <v>18800.26660333747</v>
      </c>
      <c r="U29" s="36">
        <v>120.98714813559366</v>
      </c>
      <c r="V29" s="35">
        <v>-279.7782484846831</v>
      </c>
      <c r="W29" s="35">
        <v>2836.5437315254235</v>
      </c>
      <c r="X29" s="33"/>
      <c r="Y29" s="17">
        <f>IFERROR(INDEX('[1]MHR metrics per Country'!$A$2:$D$13,MATCH($E29,'[1]MHR metrics per Country'!$A$2:$A$13,0),MATCH('[1]MHR metrics per Country'!$D$1,'[1]MHR metrics per Country'!$A$1:$D$1,0)),"")</f>
        <v>500</v>
      </c>
      <c r="Z29" s="38">
        <f t="shared" si="0"/>
        <v>0.52338910328543553</v>
      </c>
      <c r="AA29" s="38">
        <f t="shared" si="1"/>
        <v>0.97693521224264279</v>
      </c>
      <c r="AB29" s="39">
        <f t="shared" si="17"/>
        <v>4.3854572463340916E-2</v>
      </c>
      <c r="AC29" s="39">
        <f t="shared" si="18"/>
        <v>2.2953005356554156E-2</v>
      </c>
      <c r="AD29" s="39">
        <f t="shared" si="2"/>
        <v>5.1522830929073898E-3</v>
      </c>
      <c r="AE29" s="39">
        <f t="shared" si="3"/>
        <v>5.0334467769036616E-3</v>
      </c>
      <c r="AF29" s="40">
        <f t="shared" si="4"/>
        <v>0.2419742962711873</v>
      </c>
      <c r="AG29" s="14">
        <f t="shared" si="19"/>
        <v>2556.7654830407405</v>
      </c>
      <c r="AH29" s="41"/>
      <c r="AI29" s="42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M29" s="14">
        <f t="shared" si="5"/>
        <v>21478.019234513806</v>
      </c>
      <c r="CN29" s="14">
        <f t="array" ref="CN29">T29+IFERROR(IF(INDEX('[1]Battle Plan Tracker'!$A$4:$BK$61,MATCH(1,IF(('[1]Battle Plan Tracker'!$B$4:$B$61='Savings tracker full version'!$B29),IF('[1]Battle Plan Tracker'!$V$4:$V$61="",1)),0),MATCH('[1]Battle Plan Tracker'!$AY$3,'[1]Battle Plan Tracker'!$A$3:$BK$3,0))="",0,INDEX('[1]Battle Plan Tracker'!$A$4:$BK$61,MATCH(1,IF(('[1]Battle Plan Tracker'!$B$4:$B$61='Savings tracker full version'!$B29),IF('[1]Battle Plan Tracker'!$V$4:$V$61="",1)),0),MATCH('[1]Battle Plan Tracker'!$AY$3,'[1]Battle Plan Tracker'!$A$3:$BK$3,0))),0)</f>
        <v>18800.26660333747</v>
      </c>
      <c r="CO29" s="15">
        <f t="array" ref="CO29">U29+IFERROR(IF(INDEX('[1]Battle Plan Tracker'!$A$4:$BK$61,MATCH(1,IF(('[1]Battle Plan Tracker'!$B$4:$B$61='Savings tracker full version'!$B29),IF('[1]Battle Plan Tracker'!$V$4:$V$61="",1)),0),MATCH('[1]Battle Plan Tracker'!$BD$3,'[1]Battle Plan Tracker'!$A$3:$BK$3,0))="",0,INDEX('[1]Battle Plan Tracker'!$A$4:$BK$61,MATCH(1,IF(('[1]Battle Plan Tracker'!$B$4:$B$61='Savings tracker full version'!$B29),IF('[1]Battle Plan Tracker'!$V$4:$V$61="",1)),0),MATCH('[1]Battle Plan Tracker'!$BD$3,'[1]Battle Plan Tracker'!$A$3:$BK$3,0))),0)</f>
        <v>120.98714813559366</v>
      </c>
      <c r="CP29" s="14">
        <f t="array" ref="CP29">V29+W29+IFERROR(IF(INDEX('[1]Battle Plan Tracker'!$A$4:$BK$61,MATCH(1,IF(('[1]Battle Plan Tracker'!$B$4:$B$61='Savings tracker full version'!$B29),IF('[1]Battle Plan Tracker'!$V$4:$V$61="",1)),0),MATCH('[1]Battle Plan Tracker'!$BI$3,'[1]Battle Plan Tracker'!$A$3:$BK$3,0))="",0,INDEX('[1]Battle Plan Tracker'!$A$4:$BK$61,MATCH(1,IF(('[1]Battle Plan Tracker'!$B$4:$B$61='Savings tracker full version'!$B29),IF('[1]Battle Plan Tracker'!$V$4:$V$61="",1)),0),MATCH('[1]Battle Plan Tracker'!$BI$3,'[1]Battle Plan Tracker'!$A$3:$BK$3,0))),0)</f>
        <v>2556.7654830407405</v>
      </c>
      <c r="CQ29" s="39">
        <f t="shared" si="6"/>
        <v>4.3854572463340916E-2</v>
      </c>
      <c r="CR29" s="39">
        <f t="shared" si="7"/>
        <v>2.2953005356554156E-2</v>
      </c>
      <c r="CS29" s="39">
        <f t="shared" si="8"/>
        <v>5.1522830929073898E-3</v>
      </c>
      <c r="CT29" s="39">
        <f t="shared" si="9"/>
        <v>5.0334467769036616E-3</v>
      </c>
      <c r="CU29" s="40">
        <f t="shared" si="10"/>
        <v>0.2419742962711873</v>
      </c>
      <c r="CW29" s="43">
        <f t="shared" si="25"/>
        <v>0</v>
      </c>
      <c r="CX29" s="43">
        <f t="shared" si="25"/>
        <v>0</v>
      </c>
      <c r="CY29" s="43">
        <f t="shared" si="25"/>
        <v>0</v>
      </c>
      <c r="CZ29" s="43">
        <f t="shared" si="25"/>
        <v>0</v>
      </c>
      <c r="DA29" s="43">
        <f t="shared" si="25"/>
        <v>0</v>
      </c>
      <c r="DB29" s="43">
        <f t="shared" si="25"/>
        <v>0</v>
      </c>
      <c r="DC29" s="43">
        <f t="shared" si="25"/>
        <v>0</v>
      </c>
      <c r="DD29" s="43">
        <f t="shared" si="25"/>
        <v>0</v>
      </c>
      <c r="DE29" s="43">
        <f t="shared" si="25"/>
        <v>0</v>
      </c>
      <c r="DF29" s="43">
        <f t="shared" si="25"/>
        <v>0</v>
      </c>
      <c r="DG29" s="43">
        <f t="shared" si="25"/>
        <v>0</v>
      </c>
      <c r="DH29" s="43">
        <f t="shared" si="24"/>
        <v>0</v>
      </c>
      <c r="DI29" s="43">
        <f t="shared" si="24"/>
        <v>0</v>
      </c>
      <c r="DJ29" s="43">
        <f t="shared" si="24"/>
        <v>0</v>
      </c>
      <c r="DK29" s="43">
        <f t="shared" si="24"/>
        <v>0</v>
      </c>
      <c r="DL29" s="43">
        <f t="shared" si="24"/>
        <v>0</v>
      </c>
      <c r="DM29" s="43">
        <f t="shared" si="24"/>
        <v>0</v>
      </c>
      <c r="DN29" s="43">
        <f t="shared" si="24"/>
        <v>0</v>
      </c>
      <c r="DO29" s="43">
        <f t="shared" si="24"/>
        <v>0</v>
      </c>
      <c r="DP29" s="43">
        <f t="shared" si="24"/>
        <v>0</v>
      </c>
      <c r="DQ29" s="43">
        <f t="shared" si="24"/>
        <v>0</v>
      </c>
      <c r="DR29" s="43">
        <f t="shared" si="24"/>
        <v>0</v>
      </c>
      <c r="DS29" s="43">
        <f t="shared" si="24"/>
        <v>0</v>
      </c>
      <c r="DT29" s="43">
        <f t="shared" si="24"/>
        <v>0</v>
      </c>
      <c r="DU29" s="43">
        <f t="shared" si="24"/>
        <v>0</v>
      </c>
      <c r="DV29" s="43">
        <f t="shared" si="24"/>
        <v>0</v>
      </c>
      <c r="DW29" s="43">
        <f t="shared" si="24"/>
        <v>0</v>
      </c>
      <c r="DX29" s="43">
        <f t="shared" si="22"/>
        <v>0</v>
      </c>
      <c r="DY29" s="43">
        <f t="shared" si="22"/>
        <v>0</v>
      </c>
      <c r="DZ29" s="43">
        <f t="shared" si="22"/>
        <v>0</v>
      </c>
      <c r="EA29" s="43">
        <f t="shared" si="22"/>
        <v>0</v>
      </c>
      <c r="EB29" s="43">
        <f t="shared" si="22"/>
        <v>0</v>
      </c>
      <c r="EC29" s="43">
        <f t="shared" si="21"/>
        <v>0</v>
      </c>
      <c r="ED29" s="43">
        <f t="shared" si="21"/>
        <v>0</v>
      </c>
      <c r="EE29" s="43">
        <f t="shared" si="21"/>
        <v>0</v>
      </c>
      <c r="EF29" s="43">
        <f t="shared" si="21"/>
        <v>0</v>
      </c>
      <c r="EG29" s="43">
        <f t="shared" si="21"/>
        <v>0</v>
      </c>
      <c r="EH29" s="43">
        <f t="shared" si="21"/>
        <v>0</v>
      </c>
      <c r="EI29" s="43">
        <f t="shared" si="21"/>
        <v>0</v>
      </c>
      <c r="EJ29" s="43">
        <f t="shared" si="21"/>
        <v>0</v>
      </c>
      <c r="EK29" s="43">
        <f t="shared" si="21"/>
        <v>0</v>
      </c>
      <c r="EL29" s="43">
        <f t="shared" si="21"/>
        <v>0</v>
      </c>
      <c r="EM29" s="43">
        <f t="shared" si="21"/>
        <v>0</v>
      </c>
      <c r="EN29" s="43">
        <f t="shared" si="21"/>
        <v>0</v>
      </c>
      <c r="EO29" s="43">
        <f t="shared" si="21"/>
        <v>0</v>
      </c>
      <c r="EP29" s="43">
        <f t="shared" si="21"/>
        <v>0</v>
      </c>
      <c r="EQ29" s="43">
        <f t="shared" si="21"/>
        <v>0</v>
      </c>
      <c r="ER29" s="43">
        <f t="shared" si="21"/>
        <v>0</v>
      </c>
      <c r="ES29" s="43">
        <f t="shared" si="23"/>
        <v>0</v>
      </c>
      <c r="ET29" s="43">
        <f t="shared" si="23"/>
        <v>0</v>
      </c>
      <c r="EU29" s="43">
        <f t="shared" si="23"/>
        <v>0</v>
      </c>
      <c r="EV29" s="43">
        <f t="shared" si="23"/>
        <v>0</v>
      </c>
      <c r="EW29" s="43">
        <f t="shared" si="23"/>
        <v>0</v>
      </c>
      <c r="EX29" s="43">
        <f t="shared" si="23"/>
        <v>0</v>
      </c>
      <c r="EY29" s="43">
        <f t="shared" si="23"/>
        <v>0</v>
      </c>
    </row>
    <row r="30" spans="1:155" ht="15" customHeight="1" x14ac:dyDescent="0.25">
      <c r="A30" s="10">
        <v>27</v>
      </c>
      <c r="B30" s="11" t="str">
        <f t="shared" si="15"/>
        <v>EG-OS&amp;E Products-Diversey-Ecolab</v>
      </c>
      <c r="C30" s="10" t="s">
        <v>100</v>
      </c>
      <c r="D30" s="12" t="s">
        <v>101</v>
      </c>
      <c r="E30" s="12" t="s">
        <v>102</v>
      </c>
      <c r="F30" s="11" t="str">
        <f>IFERROR(INDEX('[1]MHR metrics per Country'!$A$2:$D$13,MATCH($E30,'[1]MHR metrics per Country'!$A$2:$A$13,0),MATCH('[1]MHR metrics per Country'!$B$1,'[1]MHR metrics per Country'!$A$1:$D$1,0)),"")</f>
        <v>EG</v>
      </c>
      <c r="G30" s="10" t="s">
        <v>54</v>
      </c>
      <c r="H30" s="12" t="s">
        <v>103</v>
      </c>
      <c r="I30" s="12" t="s">
        <v>104</v>
      </c>
      <c r="J30" s="12" t="s">
        <v>105</v>
      </c>
      <c r="K30" s="16" t="s">
        <v>106</v>
      </c>
      <c r="L30" s="33" t="s">
        <v>370</v>
      </c>
      <c r="M30" s="34">
        <v>59</v>
      </c>
      <c r="N30" s="35">
        <v>0</v>
      </c>
      <c r="O30" s="35">
        <v>0</v>
      </c>
      <c r="P30" s="35">
        <v>344693.24381907174</v>
      </c>
      <c r="Q30" s="36">
        <v>186328.81745602208</v>
      </c>
      <c r="R30" s="36">
        <v>186328.81745602208</v>
      </c>
      <c r="S30" s="35">
        <f t="shared" si="16"/>
        <v>67418.914707030912</v>
      </c>
      <c r="T30" s="35">
        <v>44287.583591520204</v>
      </c>
      <c r="U30" s="36">
        <v>5425.5700004904293</v>
      </c>
      <c r="V30" s="35">
        <v>-43424.085356399832</v>
      </c>
      <c r="W30" s="35">
        <v>61129.846471420111</v>
      </c>
      <c r="X30" s="33"/>
      <c r="Y30" s="17">
        <f>IFERROR(INDEX('[1]MHR metrics per Country'!$A$2:$D$13,MATCH($E30,'[1]MHR metrics per Country'!$A$2:$A$13,0),MATCH('[1]MHR metrics per Country'!$D$1,'[1]MHR metrics per Country'!$A$1:$D$1,0)),"")</f>
        <v>3074</v>
      </c>
      <c r="Z30" s="38" t="str">
        <f t="shared" si="0"/>
        <v/>
      </c>
      <c r="AA30" s="38">
        <f t="shared" si="1"/>
        <v>1</v>
      </c>
      <c r="AB30" s="39">
        <f t="shared" si="17"/>
        <v>0.1284840488917926</v>
      </c>
      <c r="AC30" s="39" t="str">
        <f t="shared" si="18"/>
        <v/>
      </c>
      <c r="AD30" s="39">
        <f t="shared" si="2"/>
        <v>2.9118254892434928E-2</v>
      </c>
      <c r="AE30" s="39">
        <f t="shared" si="3"/>
        <v>2.9118254892434928E-2</v>
      </c>
      <c r="AF30" s="40">
        <f t="shared" si="4"/>
        <v>1.7649869877977975</v>
      </c>
      <c r="AG30" s="14">
        <f t="shared" si="19"/>
        <v>17705.761115020279</v>
      </c>
      <c r="AH30" s="41"/>
      <c r="AI30" s="42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M30" s="14">
        <f t="shared" si="5"/>
        <v>67418.914707030912</v>
      </c>
      <c r="CN30" s="14">
        <f t="array" ref="CN30">T30+IFERROR(IF(INDEX('[1]Battle Plan Tracker'!$A$4:$BK$61,MATCH(1,IF(('[1]Battle Plan Tracker'!$B$4:$B$61='Savings tracker full version'!$B30),IF('[1]Battle Plan Tracker'!$V$4:$V$61="",1)),0),MATCH('[1]Battle Plan Tracker'!$AY$3,'[1]Battle Plan Tracker'!$A$3:$BK$3,0))="",0,INDEX('[1]Battle Plan Tracker'!$A$4:$BK$61,MATCH(1,IF(('[1]Battle Plan Tracker'!$B$4:$B$61='Savings tracker full version'!$B30),IF('[1]Battle Plan Tracker'!$V$4:$V$61="",1)),0),MATCH('[1]Battle Plan Tracker'!$AY$3,'[1]Battle Plan Tracker'!$A$3:$BK$3,0))),0)</f>
        <v>44287.583591520204</v>
      </c>
      <c r="CO30" s="15">
        <f t="array" ref="CO30">U30+IFERROR(IF(INDEX('[1]Battle Plan Tracker'!$A$4:$BK$61,MATCH(1,IF(('[1]Battle Plan Tracker'!$B$4:$B$61='Savings tracker full version'!$B30),IF('[1]Battle Plan Tracker'!$V$4:$V$61="",1)),0),MATCH('[1]Battle Plan Tracker'!$BD$3,'[1]Battle Plan Tracker'!$A$3:$BK$3,0))="",0,INDEX('[1]Battle Plan Tracker'!$A$4:$BK$61,MATCH(1,IF(('[1]Battle Plan Tracker'!$B$4:$B$61='Savings tracker full version'!$B30),IF('[1]Battle Plan Tracker'!$V$4:$V$61="",1)),0),MATCH('[1]Battle Plan Tracker'!$BD$3,'[1]Battle Plan Tracker'!$A$3:$BK$3,0))),0)</f>
        <v>5425.5700004904293</v>
      </c>
      <c r="CP30" s="14">
        <f t="array" ref="CP30">V30+W30+IFERROR(IF(INDEX('[1]Battle Plan Tracker'!$A$4:$BK$61,MATCH(1,IF(('[1]Battle Plan Tracker'!$B$4:$B$61='Savings tracker full version'!$B30),IF('[1]Battle Plan Tracker'!$V$4:$V$61="",1)),0),MATCH('[1]Battle Plan Tracker'!$BI$3,'[1]Battle Plan Tracker'!$A$3:$BK$3,0))="",0,INDEX('[1]Battle Plan Tracker'!$A$4:$BK$61,MATCH(1,IF(('[1]Battle Plan Tracker'!$B$4:$B$61='Savings tracker full version'!$B30),IF('[1]Battle Plan Tracker'!$V$4:$V$61="",1)),0),MATCH('[1]Battle Plan Tracker'!$BI$3,'[1]Battle Plan Tracker'!$A$3:$BK$3,0))),0)</f>
        <v>17705.761115020279</v>
      </c>
      <c r="CQ30" s="39">
        <f t="shared" si="6"/>
        <v>0.1284840488917926</v>
      </c>
      <c r="CR30" s="39" t="str">
        <f t="shared" si="7"/>
        <v/>
      </c>
      <c r="CS30" s="39">
        <f t="shared" si="8"/>
        <v>2.9118254892434928E-2</v>
      </c>
      <c r="CT30" s="39">
        <f t="shared" si="9"/>
        <v>2.9118254892434928E-2</v>
      </c>
      <c r="CU30" s="40">
        <f t="shared" si="10"/>
        <v>1.7649869877977975</v>
      </c>
      <c r="CW30" s="43">
        <f t="shared" si="25"/>
        <v>0</v>
      </c>
      <c r="CX30" s="43">
        <f t="shared" si="25"/>
        <v>0</v>
      </c>
      <c r="CY30" s="43">
        <f t="shared" si="25"/>
        <v>0</v>
      </c>
      <c r="CZ30" s="43">
        <f t="shared" si="25"/>
        <v>0</v>
      </c>
      <c r="DA30" s="43">
        <f t="shared" si="25"/>
        <v>0</v>
      </c>
      <c r="DB30" s="43">
        <f t="shared" si="25"/>
        <v>0</v>
      </c>
      <c r="DC30" s="43">
        <f t="shared" si="25"/>
        <v>0</v>
      </c>
      <c r="DD30" s="43">
        <f t="shared" si="25"/>
        <v>0</v>
      </c>
      <c r="DE30" s="43">
        <f t="shared" si="25"/>
        <v>0</v>
      </c>
      <c r="DF30" s="43">
        <f t="shared" si="25"/>
        <v>0</v>
      </c>
      <c r="DG30" s="43">
        <f t="shared" si="25"/>
        <v>0</v>
      </c>
      <c r="DH30" s="43">
        <f t="shared" si="24"/>
        <v>0</v>
      </c>
      <c r="DI30" s="43">
        <f t="shared" si="24"/>
        <v>0</v>
      </c>
      <c r="DJ30" s="43">
        <f t="shared" si="24"/>
        <v>0</v>
      </c>
      <c r="DK30" s="43">
        <f t="shared" si="24"/>
        <v>0</v>
      </c>
      <c r="DL30" s="43">
        <f t="shared" si="24"/>
        <v>0</v>
      </c>
      <c r="DM30" s="43">
        <f t="shared" si="24"/>
        <v>0</v>
      </c>
      <c r="DN30" s="43">
        <f t="shared" si="24"/>
        <v>0</v>
      </c>
      <c r="DO30" s="43">
        <f t="shared" si="24"/>
        <v>0</v>
      </c>
      <c r="DP30" s="43">
        <f t="shared" si="24"/>
        <v>0</v>
      </c>
      <c r="DQ30" s="43">
        <f t="shared" si="24"/>
        <v>0</v>
      </c>
      <c r="DR30" s="43">
        <f t="shared" si="24"/>
        <v>0</v>
      </c>
      <c r="DS30" s="43">
        <f t="shared" si="24"/>
        <v>0</v>
      </c>
      <c r="DT30" s="43">
        <f t="shared" si="24"/>
        <v>0</v>
      </c>
      <c r="DU30" s="43">
        <f t="shared" si="24"/>
        <v>0</v>
      </c>
      <c r="DV30" s="43">
        <f t="shared" si="24"/>
        <v>0</v>
      </c>
      <c r="DW30" s="43">
        <f t="shared" si="24"/>
        <v>0</v>
      </c>
      <c r="DX30" s="43">
        <f t="shared" si="22"/>
        <v>0</v>
      </c>
      <c r="DY30" s="43">
        <f t="shared" si="22"/>
        <v>0</v>
      </c>
      <c r="DZ30" s="43">
        <f t="shared" si="22"/>
        <v>0</v>
      </c>
      <c r="EA30" s="43">
        <f t="shared" si="22"/>
        <v>0</v>
      </c>
      <c r="EB30" s="43">
        <f t="shared" si="22"/>
        <v>0</v>
      </c>
      <c r="EC30" s="43">
        <f t="shared" si="21"/>
        <v>0</v>
      </c>
      <c r="ED30" s="43">
        <f t="shared" si="21"/>
        <v>0</v>
      </c>
      <c r="EE30" s="43">
        <f t="shared" si="21"/>
        <v>0</v>
      </c>
      <c r="EF30" s="43">
        <f t="shared" si="21"/>
        <v>0</v>
      </c>
      <c r="EG30" s="43">
        <f t="shared" si="21"/>
        <v>0</v>
      </c>
      <c r="EH30" s="43">
        <f t="shared" si="21"/>
        <v>0</v>
      </c>
      <c r="EI30" s="43">
        <f t="shared" si="21"/>
        <v>0</v>
      </c>
      <c r="EJ30" s="43">
        <f t="shared" si="21"/>
        <v>0</v>
      </c>
      <c r="EK30" s="43">
        <f t="shared" si="21"/>
        <v>0</v>
      </c>
      <c r="EL30" s="43">
        <f t="shared" si="21"/>
        <v>0</v>
      </c>
      <c r="EM30" s="43">
        <f t="shared" si="21"/>
        <v>0</v>
      </c>
      <c r="EN30" s="43">
        <f t="shared" si="21"/>
        <v>0</v>
      </c>
      <c r="EO30" s="43">
        <f t="shared" si="21"/>
        <v>0</v>
      </c>
      <c r="EP30" s="43">
        <f t="shared" si="21"/>
        <v>0</v>
      </c>
      <c r="EQ30" s="43">
        <f t="shared" si="21"/>
        <v>0</v>
      </c>
      <c r="ER30" s="43">
        <f t="shared" si="21"/>
        <v>0</v>
      </c>
      <c r="ES30" s="43">
        <f t="shared" si="23"/>
        <v>0</v>
      </c>
      <c r="ET30" s="43">
        <f t="shared" si="23"/>
        <v>0</v>
      </c>
      <c r="EU30" s="43">
        <f t="shared" si="23"/>
        <v>0</v>
      </c>
      <c r="EV30" s="43">
        <f t="shared" si="23"/>
        <v>0</v>
      </c>
      <c r="EW30" s="43">
        <f t="shared" si="23"/>
        <v>0</v>
      </c>
      <c r="EX30" s="43">
        <f t="shared" si="23"/>
        <v>0</v>
      </c>
      <c r="EY30" s="43">
        <f t="shared" si="23"/>
        <v>0</v>
      </c>
    </row>
    <row r="31" spans="1:155" ht="15" customHeight="1" x14ac:dyDescent="0.25">
      <c r="A31" s="10">
        <v>28</v>
      </c>
      <c r="B31" s="11" t="str">
        <f t="shared" si="15"/>
        <v>SA-F&amp;B-Gulfwest_Common</v>
      </c>
      <c r="C31" s="10" t="s">
        <v>107</v>
      </c>
      <c r="D31" s="12" t="s">
        <v>101</v>
      </c>
      <c r="E31" s="12" t="s">
        <v>108</v>
      </c>
      <c r="F31" s="11" t="str">
        <f>IFERROR(INDEX('[1]MHR metrics per Country'!$A$2:$D$13,MATCH($E31,'[1]MHR metrics per Country'!$A$2:$A$13,0),MATCH('[1]MHR metrics per Country'!$B$1,'[1]MHR metrics per Country'!$A$1:$D$1,0)),"")</f>
        <v>SA</v>
      </c>
      <c r="G31" s="10" t="s">
        <v>30</v>
      </c>
      <c r="H31" s="12" t="s">
        <v>109</v>
      </c>
      <c r="I31" s="12" t="s">
        <v>109</v>
      </c>
      <c r="J31" s="12" t="s">
        <v>110</v>
      </c>
      <c r="K31" s="16" t="s">
        <v>111</v>
      </c>
      <c r="L31" s="33" t="s">
        <v>370</v>
      </c>
      <c r="M31" s="34"/>
      <c r="N31" s="35"/>
      <c r="O31" s="35"/>
      <c r="P31" s="35"/>
      <c r="Q31" s="36">
        <v>1637856</v>
      </c>
      <c r="R31" s="36">
        <v>960182.24973901</v>
      </c>
      <c r="S31" s="35">
        <f t="shared" si="16"/>
        <v>95801.657499754801</v>
      </c>
      <c r="T31" s="35"/>
      <c r="U31" s="36">
        <v>95801.657499754801</v>
      </c>
      <c r="V31" s="35"/>
      <c r="W31" s="35"/>
      <c r="X31" s="33"/>
      <c r="Y31" s="17">
        <f>IFERROR(INDEX('[1]MHR metrics per Country'!$A$2:$D$13,MATCH($E31,'[1]MHR metrics per Country'!$A$2:$A$13,0),MATCH('[1]MHR metrics per Country'!$D$1,'[1]MHR metrics per Country'!$A$1:$D$1,0)),"")</f>
        <v>3950</v>
      </c>
      <c r="Z31" s="38" t="str">
        <f t="shared" si="0"/>
        <v/>
      </c>
      <c r="AA31" s="38">
        <f t="shared" si="1"/>
        <v>0.58624338753773841</v>
      </c>
      <c r="AB31" s="39" t="str">
        <f t="shared" si="17"/>
        <v/>
      </c>
      <c r="AC31" s="39" t="str">
        <f t="shared" si="18"/>
        <v/>
      </c>
      <c r="AD31" s="39">
        <f t="shared" si="2"/>
        <v>9.977445169997147E-2</v>
      </c>
      <c r="AE31" s="39">
        <f t="shared" si="3"/>
        <v>5.8492112554311734E-2</v>
      </c>
      <c r="AF31" s="40">
        <f t="shared" si="4"/>
        <v>24.253584177153115</v>
      </c>
      <c r="AG31" s="14">
        <f t="shared" si="19"/>
        <v>0</v>
      </c>
      <c r="AH31" s="41"/>
      <c r="AI31" s="42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M31" s="14">
        <f t="shared" si="5"/>
        <v>95801.657499754801</v>
      </c>
      <c r="CN31" s="14">
        <f t="array" ref="CN31">T31+IFERROR(IF(INDEX('[1]Battle Plan Tracker'!$A$4:$BK$61,MATCH(1,IF(('[1]Battle Plan Tracker'!$B$4:$B$61='Savings tracker full version'!$B31),IF('[1]Battle Plan Tracker'!$V$4:$V$61="",1)),0),MATCH('[1]Battle Plan Tracker'!$AY$3,'[1]Battle Plan Tracker'!$A$3:$BK$3,0))="",0,INDEX('[1]Battle Plan Tracker'!$A$4:$BK$61,MATCH(1,IF(('[1]Battle Plan Tracker'!$B$4:$B$61='Savings tracker full version'!$B31),IF('[1]Battle Plan Tracker'!$V$4:$V$61="",1)),0),MATCH('[1]Battle Plan Tracker'!$AY$3,'[1]Battle Plan Tracker'!$A$3:$BK$3,0))),0)</f>
        <v>0</v>
      </c>
      <c r="CO31" s="15">
        <f t="array" ref="CO31">U31+IFERROR(IF(INDEX('[1]Battle Plan Tracker'!$A$4:$BK$61,MATCH(1,IF(('[1]Battle Plan Tracker'!$B$4:$B$61='Savings tracker full version'!$B31),IF('[1]Battle Plan Tracker'!$V$4:$V$61="",1)),0),MATCH('[1]Battle Plan Tracker'!$BD$3,'[1]Battle Plan Tracker'!$A$3:$BK$3,0))="",0,INDEX('[1]Battle Plan Tracker'!$A$4:$BK$61,MATCH(1,IF(('[1]Battle Plan Tracker'!$B$4:$B$61='Savings tracker full version'!$B31),IF('[1]Battle Plan Tracker'!$V$4:$V$61="",1)),0),MATCH('[1]Battle Plan Tracker'!$BD$3,'[1]Battle Plan Tracker'!$A$3:$BK$3,0))),0)</f>
        <v>95801.657499754801</v>
      </c>
      <c r="CP31" s="14">
        <f t="array" ref="CP31">V31+W31+IFERROR(IF(INDEX('[1]Battle Plan Tracker'!$A$4:$BK$61,MATCH(1,IF(('[1]Battle Plan Tracker'!$B$4:$B$61='Savings tracker full version'!$B31),IF('[1]Battle Plan Tracker'!$V$4:$V$61="",1)),0),MATCH('[1]Battle Plan Tracker'!$BI$3,'[1]Battle Plan Tracker'!$A$3:$BK$3,0))="",0,INDEX('[1]Battle Plan Tracker'!$A$4:$BK$61,MATCH(1,IF(('[1]Battle Plan Tracker'!$B$4:$B$61='Savings tracker full version'!$B31),IF('[1]Battle Plan Tracker'!$V$4:$V$61="",1)),0),MATCH('[1]Battle Plan Tracker'!$BI$3,'[1]Battle Plan Tracker'!$A$3:$BK$3,0))),0)</f>
        <v>0</v>
      </c>
      <c r="CQ31" s="39" t="str">
        <f t="shared" si="6"/>
        <v/>
      </c>
      <c r="CR31" s="39" t="str">
        <f t="shared" si="7"/>
        <v/>
      </c>
      <c r="CS31" s="39">
        <f t="shared" si="8"/>
        <v>9.977445169997147E-2</v>
      </c>
      <c r="CT31" s="39">
        <f t="shared" si="9"/>
        <v>5.8492112554311734E-2</v>
      </c>
      <c r="CU31" s="40">
        <f t="shared" si="10"/>
        <v>24.253584177153115</v>
      </c>
      <c r="CW31" s="43">
        <f t="shared" si="25"/>
        <v>0</v>
      </c>
      <c r="CX31" s="43">
        <f t="shared" si="25"/>
        <v>0</v>
      </c>
      <c r="CY31" s="43">
        <f t="shared" si="25"/>
        <v>0</v>
      </c>
      <c r="CZ31" s="43">
        <f t="shared" si="25"/>
        <v>0</v>
      </c>
      <c r="DA31" s="43">
        <f t="shared" si="25"/>
        <v>0</v>
      </c>
      <c r="DB31" s="43">
        <f t="shared" si="25"/>
        <v>0</v>
      </c>
      <c r="DC31" s="43">
        <f t="shared" si="25"/>
        <v>0</v>
      </c>
      <c r="DD31" s="43">
        <f t="shared" si="25"/>
        <v>0</v>
      </c>
      <c r="DE31" s="43">
        <f t="shared" si="25"/>
        <v>0</v>
      </c>
      <c r="DF31" s="43">
        <f t="shared" si="25"/>
        <v>0</v>
      </c>
      <c r="DG31" s="43">
        <f t="shared" si="25"/>
        <v>0</v>
      </c>
      <c r="DH31" s="43">
        <f t="shared" si="24"/>
        <v>0</v>
      </c>
      <c r="DI31" s="43">
        <f t="shared" si="24"/>
        <v>0</v>
      </c>
      <c r="DJ31" s="43">
        <f t="shared" si="24"/>
        <v>0</v>
      </c>
      <c r="DK31" s="43">
        <f t="shared" si="24"/>
        <v>0</v>
      </c>
      <c r="DL31" s="43">
        <f t="shared" si="24"/>
        <v>0</v>
      </c>
      <c r="DM31" s="43">
        <f t="shared" si="24"/>
        <v>0</v>
      </c>
      <c r="DN31" s="43">
        <f t="shared" si="24"/>
        <v>0</v>
      </c>
      <c r="DO31" s="43">
        <f t="shared" si="24"/>
        <v>0</v>
      </c>
      <c r="DP31" s="43">
        <f t="shared" si="24"/>
        <v>0</v>
      </c>
      <c r="DQ31" s="43">
        <f t="shared" si="24"/>
        <v>0</v>
      </c>
      <c r="DR31" s="43">
        <f t="shared" si="24"/>
        <v>0</v>
      </c>
      <c r="DS31" s="43">
        <f t="shared" si="24"/>
        <v>0</v>
      </c>
      <c r="DT31" s="43">
        <f t="shared" si="24"/>
        <v>0</v>
      </c>
      <c r="DU31" s="43">
        <f t="shared" si="24"/>
        <v>0</v>
      </c>
      <c r="DV31" s="43">
        <f t="shared" si="24"/>
        <v>0</v>
      </c>
      <c r="DW31" s="43">
        <f t="shared" si="24"/>
        <v>0</v>
      </c>
      <c r="DX31" s="43">
        <f t="shared" si="22"/>
        <v>0</v>
      </c>
      <c r="DY31" s="43">
        <f t="shared" si="22"/>
        <v>0</v>
      </c>
      <c r="DZ31" s="43">
        <f t="shared" si="22"/>
        <v>0</v>
      </c>
      <c r="EA31" s="43">
        <f t="shared" si="22"/>
        <v>0</v>
      </c>
      <c r="EB31" s="43">
        <f t="shared" si="22"/>
        <v>0</v>
      </c>
      <c r="EC31" s="43">
        <f t="shared" si="21"/>
        <v>0</v>
      </c>
      <c r="ED31" s="43">
        <f t="shared" si="21"/>
        <v>0</v>
      </c>
      <c r="EE31" s="43">
        <f t="shared" si="21"/>
        <v>0</v>
      </c>
      <c r="EF31" s="43">
        <f t="shared" si="21"/>
        <v>0</v>
      </c>
      <c r="EG31" s="43">
        <f t="shared" si="21"/>
        <v>0</v>
      </c>
      <c r="EH31" s="43">
        <f t="shared" si="21"/>
        <v>0</v>
      </c>
      <c r="EI31" s="43">
        <f t="shared" si="21"/>
        <v>0</v>
      </c>
      <c r="EJ31" s="43">
        <f t="shared" si="21"/>
        <v>0</v>
      </c>
      <c r="EK31" s="43">
        <f t="shared" si="21"/>
        <v>0</v>
      </c>
      <c r="EL31" s="43">
        <f t="shared" si="21"/>
        <v>0</v>
      </c>
      <c r="EM31" s="43">
        <f t="shared" si="21"/>
        <v>0</v>
      </c>
      <c r="EN31" s="43">
        <f t="shared" si="21"/>
        <v>0</v>
      </c>
      <c r="EO31" s="43">
        <f t="shared" si="21"/>
        <v>0</v>
      </c>
      <c r="EP31" s="43">
        <f t="shared" si="21"/>
        <v>0</v>
      </c>
      <c r="EQ31" s="43">
        <f t="shared" si="21"/>
        <v>0</v>
      </c>
      <c r="ER31" s="43">
        <f t="shared" si="21"/>
        <v>0</v>
      </c>
      <c r="ES31" s="43">
        <f t="shared" si="23"/>
        <v>0</v>
      </c>
      <c r="ET31" s="43">
        <f t="shared" si="23"/>
        <v>0</v>
      </c>
      <c r="EU31" s="43">
        <f t="shared" si="23"/>
        <v>0</v>
      </c>
      <c r="EV31" s="43">
        <f t="shared" si="23"/>
        <v>0</v>
      </c>
      <c r="EW31" s="43">
        <f t="shared" si="23"/>
        <v>0</v>
      </c>
      <c r="EX31" s="43">
        <f t="shared" si="23"/>
        <v>0</v>
      </c>
      <c r="EY31" s="43">
        <f t="shared" si="23"/>
        <v>0</v>
      </c>
    </row>
    <row r="32" spans="1:155" ht="15" customHeight="1" x14ac:dyDescent="0.25">
      <c r="A32" s="10">
        <v>29</v>
      </c>
      <c r="B32" s="11" t="str">
        <f t="shared" si="15"/>
        <v>SA-F&amp;B-Al Munajem_Common</v>
      </c>
      <c r="C32" s="10" t="s">
        <v>107</v>
      </c>
      <c r="D32" s="12" t="s">
        <v>101</v>
      </c>
      <c r="E32" s="12" t="s">
        <v>108</v>
      </c>
      <c r="F32" s="11" t="str">
        <f>IFERROR(INDEX('[1]MHR metrics per Country'!$A$2:$D$13,MATCH($E32,'[1]MHR metrics per Country'!$A$2:$A$13,0),MATCH('[1]MHR metrics per Country'!$B$1,'[1]MHR metrics per Country'!$A$1:$D$1,0)),"")</f>
        <v>SA</v>
      </c>
      <c r="G32" s="10" t="s">
        <v>30</v>
      </c>
      <c r="H32" s="12" t="s">
        <v>112</v>
      </c>
      <c r="I32" s="12" t="s">
        <v>112</v>
      </c>
      <c r="J32" s="12" t="s">
        <v>110</v>
      </c>
      <c r="K32" s="16" t="s">
        <v>111</v>
      </c>
      <c r="L32" s="33" t="s">
        <v>370</v>
      </c>
      <c r="M32" s="34">
        <v>5</v>
      </c>
      <c r="N32" s="35">
        <v>0</v>
      </c>
      <c r="O32" s="35">
        <v>0</v>
      </c>
      <c r="P32" s="35">
        <v>210855.6954705313</v>
      </c>
      <c r="Q32" s="36">
        <v>1007255.24291381</v>
      </c>
      <c r="R32" s="36">
        <v>782912.49048510764</v>
      </c>
      <c r="S32" s="35">
        <f t="shared" si="16"/>
        <v>98601.895524211272</v>
      </c>
      <c r="T32" s="35">
        <v>22923.583146181601</v>
      </c>
      <c r="U32" s="36">
        <v>81503.004043483787</v>
      </c>
      <c r="V32" s="35">
        <v>1211.7297052096997</v>
      </c>
      <c r="W32" s="35">
        <v>-7036.4213706638129</v>
      </c>
      <c r="X32" s="33"/>
      <c r="Y32" s="17">
        <f>IFERROR(INDEX('[1]MHR metrics per Country'!$A$2:$D$13,MATCH($E32,'[1]MHR metrics per Country'!$A$2:$A$13,0),MATCH('[1]MHR metrics per Country'!$D$1,'[1]MHR metrics per Country'!$A$1:$D$1,0)),"")</f>
        <v>3950</v>
      </c>
      <c r="Z32" s="38" t="str">
        <f t="shared" si="0"/>
        <v/>
      </c>
      <c r="AA32" s="38">
        <f t="shared" si="1"/>
        <v>0.7772731847195764</v>
      </c>
      <c r="AB32" s="39">
        <f t="shared" si="17"/>
        <v>0.1087169264981289</v>
      </c>
      <c r="AC32" s="39" t="str">
        <f t="shared" si="18"/>
        <v/>
      </c>
      <c r="AD32" s="39">
        <f t="shared" si="2"/>
        <v>0.10410231671356138</v>
      </c>
      <c r="AE32" s="39">
        <f t="shared" si="3"/>
        <v>8.091593924863584E-2</v>
      </c>
      <c r="AF32" s="40">
        <f t="shared" si="4"/>
        <v>20.633671909742731</v>
      </c>
      <c r="AG32" s="14">
        <f t="shared" si="19"/>
        <v>-5824.6916654541128</v>
      </c>
      <c r="AH32" s="41"/>
      <c r="AI32" s="42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M32" s="14">
        <f t="shared" si="5"/>
        <v>98601.895524211272</v>
      </c>
      <c r="CN32" s="14">
        <f t="array" ref="CN32">T32+IFERROR(IF(INDEX('[1]Battle Plan Tracker'!$A$4:$BK$61,MATCH(1,IF(('[1]Battle Plan Tracker'!$B$4:$B$61='Savings tracker full version'!$B32),IF('[1]Battle Plan Tracker'!$V$4:$V$61="",1)),0),MATCH('[1]Battle Plan Tracker'!$AY$3,'[1]Battle Plan Tracker'!$A$3:$BK$3,0))="",0,INDEX('[1]Battle Plan Tracker'!$A$4:$BK$61,MATCH(1,IF(('[1]Battle Plan Tracker'!$B$4:$B$61='Savings tracker full version'!$B32),IF('[1]Battle Plan Tracker'!$V$4:$V$61="",1)),0),MATCH('[1]Battle Plan Tracker'!$AY$3,'[1]Battle Plan Tracker'!$A$3:$BK$3,0))),0)</f>
        <v>22923.583146181601</v>
      </c>
      <c r="CO32" s="15">
        <f t="array" ref="CO32">U32+IFERROR(IF(INDEX('[1]Battle Plan Tracker'!$A$4:$BK$61,MATCH(1,IF(('[1]Battle Plan Tracker'!$B$4:$B$61='Savings tracker full version'!$B32),IF('[1]Battle Plan Tracker'!$V$4:$V$61="",1)),0),MATCH('[1]Battle Plan Tracker'!$BD$3,'[1]Battle Plan Tracker'!$A$3:$BK$3,0))="",0,INDEX('[1]Battle Plan Tracker'!$A$4:$BK$61,MATCH(1,IF(('[1]Battle Plan Tracker'!$B$4:$B$61='Savings tracker full version'!$B32),IF('[1]Battle Plan Tracker'!$V$4:$V$61="",1)),0),MATCH('[1]Battle Plan Tracker'!$BD$3,'[1]Battle Plan Tracker'!$A$3:$BK$3,0))),0)</f>
        <v>81503.004043483787</v>
      </c>
      <c r="CP32" s="14">
        <f t="array" ref="CP32">V32+W32+IFERROR(IF(INDEX('[1]Battle Plan Tracker'!$A$4:$BK$61,MATCH(1,IF(('[1]Battle Plan Tracker'!$B$4:$B$61='Savings tracker full version'!$B32),IF('[1]Battle Plan Tracker'!$V$4:$V$61="",1)),0),MATCH('[1]Battle Plan Tracker'!$BI$3,'[1]Battle Plan Tracker'!$A$3:$BK$3,0))="",0,INDEX('[1]Battle Plan Tracker'!$A$4:$BK$61,MATCH(1,IF(('[1]Battle Plan Tracker'!$B$4:$B$61='Savings tracker full version'!$B32),IF('[1]Battle Plan Tracker'!$V$4:$V$61="",1)),0),MATCH('[1]Battle Plan Tracker'!$BI$3,'[1]Battle Plan Tracker'!$A$3:$BK$3,0))),0)</f>
        <v>-5824.6916654541128</v>
      </c>
      <c r="CQ32" s="39">
        <f t="shared" si="6"/>
        <v>0.1087169264981289</v>
      </c>
      <c r="CR32" s="39" t="str">
        <f t="shared" si="7"/>
        <v/>
      </c>
      <c r="CS32" s="39">
        <f t="shared" si="8"/>
        <v>0.10410231671356138</v>
      </c>
      <c r="CT32" s="39">
        <f t="shared" si="9"/>
        <v>8.091593924863584E-2</v>
      </c>
      <c r="CU32" s="40">
        <f t="shared" si="10"/>
        <v>20.633671909742731</v>
      </c>
      <c r="CW32" s="43">
        <f t="shared" si="25"/>
        <v>0</v>
      </c>
      <c r="CX32" s="43">
        <f t="shared" si="25"/>
        <v>0</v>
      </c>
      <c r="CY32" s="43">
        <f t="shared" si="25"/>
        <v>0</v>
      </c>
      <c r="CZ32" s="43">
        <f t="shared" si="25"/>
        <v>0</v>
      </c>
      <c r="DA32" s="43">
        <f t="shared" si="25"/>
        <v>0</v>
      </c>
      <c r="DB32" s="43">
        <f t="shared" si="25"/>
        <v>0</v>
      </c>
      <c r="DC32" s="43">
        <f t="shared" si="25"/>
        <v>0</v>
      </c>
      <c r="DD32" s="43">
        <f t="shared" si="25"/>
        <v>0</v>
      </c>
      <c r="DE32" s="43">
        <f t="shared" si="25"/>
        <v>0</v>
      </c>
      <c r="DF32" s="43">
        <f t="shared" si="25"/>
        <v>0</v>
      </c>
      <c r="DG32" s="43">
        <f t="shared" si="25"/>
        <v>0</v>
      </c>
      <c r="DH32" s="43">
        <f t="shared" si="24"/>
        <v>0</v>
      </c>
      <c r="DI32" s="43">
        <f t="shared" si="24"/>
        <v>0</v>
      </c>
      <c r="DJ32" s="43">
        <f t="shared" si="24"/>
        <v>0</v>
      </c>
      <c r="DK32" s="43">
        <f t="shared" si="24"/>
        <v>0</v>
      </c>
      <c r="DL32" s="43">
        <f t="shared" si="24"/>
        <v>0</v>
      </c>
      <c r="DM32" s="43">
        <f t="shared" si="24"/>
        <v>0</v>
      </c>
      <c r="DN32" s="43">
        <f t="shared" si="24"/>
        <v>0</v>
      </c>
      <c r="DO32" s="43">
        <f t="shared" si="24"/>
        <v>0</v>
      </c>
      <c r="DP32" s="43">
        <f t="shared" si="24"/>
        <v>0</v>
      </c>
      <c r="DQ32" s="43">
        <f t="shared" si="24"/>
        <v>0</v>
      </c>
      <c r="DR32" s="43">
        <f t="shared" si="24"/>
        <v>0</v>
      </c>
      <c r="DS32" s="43">
        <f t="shared" si="24"/>
        <v>0</v>
      </c>
      <c r="DT32" s="43">
        <f t="shared" si="24"/>
        <v>0</v>
      </c>
      <c r="DU32" s="43">
        <f t="shared" si="24"/>
        <v>0</v>
      </c>
      <c r="DV32" s="43">
        <f t="shared" si="24"/>
        <v>0</v>
      </c>
      <c r="DW32" s="43">
        <f t="shared" si="24"/>
        <v>0</v>
      </c>
      <c r="DX32" s="43">
        <f t="shared" si="22"/>
        <v>0</v>
      </c>
      <c r="DY32" s="43">
        <f t="shared" si="22"/>
        <v>0</v>
      </c>
      <c r="DZ32" s="43">
        <f t="shared" si="22"/>
        <v>0</v>
      </c>
      <c r="EA32" s="43">
        <f t="shared" si="22"/>
        <v>0</v>
      </c>
      <c r="EB32" s="43">
        <f t="shared" si="22"/>
        <v>0</v>
      </c>
      <c r="EC32" s="43">
        <f t="shared" si="21"/>
        <v>0</v>
      </c>
      <c r="ED32" s="43">
        <f t="shared" si="21"/>
        <v>0</v>
      </c>
      <c r="EE32" s="43">
        <f t="shared" si="21"/>
        <v>0</v>
      </c>
      <c r="EF32" s="43">
        <f t="shared" si="21"/>
        <v>0</v>
      </c>
      <c r="EG32" s="43">
        <f t="shared" si="21"/>
        <v>0</v>
      </c>
      <c r="EH32" s="43">
        <f t="shared" si="21"/>
        <v>0</v>
      </c>
      <c r="EI32" s="43">
        <f t="shared" si="21"/>
        <v>0</v>
      </c>
      <c r="EJ32" s="43">
        <f t="shared" si="21"/>
        <v>0</v>
      </c>
      <c r="EK32" s="43">
        <f t="shared" si="21"/>
        <v>0</v>
      </c>
      <c r="EL32" s="43">
        <f t="shared" si="21"/>
        <v>0</v>
      </c>
      <c r="EM32" s="43">
        <f t="shared" si="21"/>
        <v>0</v>
      </c>
      <c r="EN32" s="43">
        <f t="shared" si="21"/>
        <v>0</v>
      </c>
      <c r="EO32" s="43">
        <f t="shared" si="21"/>
        <v>0</v>
      </c>
      <c r="EP32" s="43">
        <f t="shared" si="21"/>
        <v>0</v>
      </c>
      <c r="EQ32" s="43">
        <f t="shared" si="21"/>
        <v>0</v>
      </c>
      <c r="ER32" s="43">
        <f t="shared" si="21"/>
        <v>0</v>
      </c>
      <c r="ES32" s="43">
        <f t="shared" si="23"/>
        <v>0</v>
      </c>
      <c r="ET32" s="43">
        <f t="shared" si="23"/>
        <v>0</v>
      </c>
      <c r="EU32" s="43">
        <f t="shared" si="23"/>
        <v>0</v>
      </c>
      <c r="EV32" s="43">
        <f t="shared" si="23"/>
        <v>0</v>
      </c>
      <c r="EW32" s="43">
        <f t="shared" si="23"/>
        <v>0</v>
      </c>
      <c r="EX32" s="43">
        <f t="shared" si="23"/>
        <v>0</v>
      </c>
      <c r="EY32" s="43">
        <f t="shared" si="23"/>
        <v>0</v>
      </c>
    </row>
    <row r="33" spans="1:155" ht="15" customHeight="1" x14ac:dyDescent="0.25">
      <c r="A33" s="10">
        <v>30</v>
      </c>
      <c r="B33" s="11" t="str">
        <f t="shared" si="15"/>
        <v>EG-F&amp;B-Fresh Fruit &amp; Vegetables_Common</v>
      </c>
      <c r="C33" s="10" t="s">
        <v>100</v>
      </c>
      <c r="D33" s="12" t="s">
        <v>101</v>
      </c>
      <c r="E33" s="12" t="s">
        <v>102</v>
      </c>
      <c r="F33" s="11" t="str">
        <f>IFERROR(INDEX('[1]MHR metrics per Country'!$A$2:$D$13,MATCH($E33,'[1]MHR metrics per Country'!$A$2:$A$13,0),MATCH('[1]MHR metrics per Country'!$B$1,'[1]MHR metrics per Country'!$A$1:$D$1,0)),"")</f>
        <v>EG</v>
      </c>
      <c r="G33" s="10" t="s">
        <v>30</v>
      </c>
      <c r="H33" s="12" t="s">
        <v>113</v>
      </c>
      <c r="I33" s="12" t="s">
        <v>113</v>
      </c>
      <c r="J33" s="12" t="s">
        <v>59</v>
      </c>
      <c r="K33" s="16" t="s">
        <v>60</v>
      </c>
      <c r="L33" s="33" t="s">
        <v>370</v>
      </c>
      <c r="M33" s="34"/>
      <c r="N33" s="35"/>
      <c r="O33" s="35"/>
      <c r="P33" s="35"/>
      <c r="Q33" s="36">
        <v>260646.22869154811</v>
      </c>
      <c r="R33" s="36">
        <v>167388.397687024</v>
      </c>
      <c r="S33" s="35">
        <f t="shared" si="16"/>
        <v>17783.942683337962</v>
      </c>
      <c r="T33" s="35"/>
      <c r="U33" s="36">
        <v>17783.942683337962</v>
      </c>
      <c r="V33" s="35"/>
      <c r="W33" s="35"/>
      <c r="X33" s="33"/>
      <c r="Y33" s="17">
        <f>IFERROR(INDEX('[1]MHR metrics per Country'!$A$2:$D$13,MATCH($E33,'[1]MHR metrics per Country'!$A$2:$A$13,0),MATCH('[1]MHR metrics per Country'!$D$1,'[1]MHR metrics per Country'!$A$1:$D$1,0)),"")</f>
        <v>3074</v>
      </c>
      <c r="Z33" s="38" t="str">
        <f t="shared" si="0"/>
        <v/>
      </c>
      <c r="AA33" s="38">
        <f t="shared" si="1"/>
        <v>0.64220533144607073</v>
      </c>
      <c r="AB33" s="39" t="str">
        <f t="shared" si="17"/>
        <v/>
      </c>
      <c r="AC33" s="39" t="str">
        <f t="shared" si="18"/>
        <v/>
      </c>
      <c r="AD33" s="39">
        <f t="shared" si="2"/>
        <v>0.10624358037400927</v>
      </c>
      <c r="AE33" s="39">
        <f t="shared" si="3"/>
        <v>6.8230193748107876E-2</v>
      </c>
      <c r="AF33" s="40">
        <f t="shared" si="4"/>
        <v>5.7852773856011588</v>
      </c>
      <c r="AG33" s="14">
        <f t="shared" si="19"/>
        <v>0</v>
      </c>
      <c r="AH33" s="41"/>
      <c r="AI33" s="42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M33" s="14">
        <f t="shared" si="5"/>
        <v>17783.942683337962</v>
      </c>
      <c r="CN33" s="14">
        <f t="array" ref="CN33">T33+IFERROR(IF(INDEX('[1]Battle Plan Tracker'!$A$4:$BK$61,MATCH(1,IF(('[1]Battle Plan Tracker'!$B$4:$B$61='Savings tracker full version'!$B33),IF('[1]Battle Plan Tracker'!$V$4:$V$61="",1)),0),MATCH('[1]Battle Plan Tracker'!$AY$3,'[1]Battle Plan Tracker'!$A$3:$BK$3,0))="",0,INDEX('[1]Battle Plan Tracker'!$A$4:$BK$61,MATCH(1,IF(('[1]Battle Plan Tracker'!$B$4:$B$61='Savings tracker full version'!$B33),IF('[1]Battle Plan Tracker'!$V$4:$V$61="",1)),0),MATCH('[1]Battle Plan Tracker'!$AY$3,'[1]Battle Plan Tracker'!$A$3:$BK$3,0))),0)</f>
        <v>0</v>
      </c>
      <c r="CO33" s="15">
        <f t="array" ref="CO33">U33+IFERROR(IF(INDEX('[1]Battle Plan Tracker'!$A$4:$BK$61,MATCH(1,IF(('[1]Battle Plan Tracker'!$B$4:$B$61='Savings tracker full version'!$B33),IF('[1]Battle Plan Tracker'!$V$4:$V$61="",1)),0),MATCH('[1]Battle Plan Tracker'!$BD$3,'[1]Battle Plan Tracker'!$A$3:$BK$3,0))="",0,INDEX('[1]Battle Plan Tracker'!$A$4:$BK$61,MATCH(1,IF(('[1]Battle Plan Tracker'!$B$4:$B$61='Savings tracker full version'!$B33),IF('[1]Battle Plan Tracker'!$V$4:$V$61="",1)),0),MATCH('[1]Battle Plan Tracker'!$BD$3,'[1]Battle Plan Tracker'!$A$3:$BK$3,0))),0)</f>
        <v>17783.942683337962</v>
      </c>
      <c r="CP33" s="14">
        <f t="array" ref="CP33">V33+W33+IFERROR(IF(INDEX('[1]Battle Plan Tracker'!$A$4:$BK$61,MATCH(1,IF(('[1]Battle Plan Tracker'!$B$4:$B$61='Savings tracker full version'!$B33),IF('[1]Battle Plan Tracker'!$V$4:$V$61="",1)),0),MATCH('[1]Battle Plan Tracker'!$BI$3,'[1]Battle Plan Tracker'!$A$3:$BK$3,0))="",0,INDEX('[1]Battle Plan Tracker'!$A$4:$BK$61,MATCH(1,IF(('[1]Battle Plan Tracker'!$B$4:$B$61='Savings tracker full version'!$B33),IF('[1]Battle Plan Tracker'!$V$4:$V$61="",1)),0),MATCH('[1]Battle Plan Tracker'!$BI$3,'[1]Battle Plan Tracker'!$A$3:$BK$3,0))),0)</f>
        <v>0</v>
      </c>
      <c r="CQ33" s="39" t="str">
        <f t="shared" si="6"/>
        <v/>
      </c>
      <c r="CR33" s="39" t="str">
        <f t="shared" si="7"/>
        <v/>
      </c>
      <c r="CS33" s="39">
        <f t="shared" si="8"/>
        <v>0.10624358037400927</v>
      </c>
      <c r="CT33" s="39">
        <f t="shared" si="9"/>
        <v>6.8230193748107876E-2</v>
      </c>
      <c r="CU33" s="40">
        <f t="shared" si="10"/>
        <v>5.7852773856011588</v>
      </c>
      <c r="CW33" s="43">
        <f t="shared" si="25"/>
        <v>0</v>
      </c>
      <c r="CX33" s="43">
        <f t="shared" si="25"/>
        <v>0</v>
      </c>
      <c r="CY33" s="43">
        <f t="shared" si="25"/>
        <v>0</v>
      </c>
      <c r="CZ33" s="43">
        <f t="shared" si="25"/>
        <v>0</v>
      </c>
      <c r="DA33" s="43">
        <f t="shared" si="25"/>
        <v>0</v>
      </c>
      <c r="DB33" s="43">
        <f t="shared" si="25"/>
        <v>0</v>
      </c>
      <c r="DC33" s="43">
        <f t="shared" si="25"/>
        <v>0</v>
      </c>
      <c r="DD33" s="43">
        <f t="shared" si="25"/>
        <v>0</v>
      </c>
      <c r="DE33" s="43">
        <f t="shared" si="25"/>
        <v>0</v>
      </c>
      <c r="DF33" s="43">
        <f t="shared" si="25"/>
        <v>0</v>
      </c>
      <c r="DG33" s="43">
        <f t="shared" si="25"/>
        <v>0</v>
      </c>
      <c r="DH33" s="43">
        <f t="shared" si="24"/>
        <v>0</v>
      </c>
      <c r="DI33" s="43">
        <f t="shared" si="24"/>
        <v>0</v>
      </c>
      <c r="DJ33" s="43">
        <f t="shared" si="24"/>
        <v>0</v>
      </c>
      <c r="DK33" s="43">
        <f t="shared" si="24"/>
        <v>0</v>
      </c>
      <c r="DL33" s="43">
        <f t="shared" si="24"/>
        <v>0</v>
      </c>
      <c r="DM33" s="43">
        <f t="shared" si="24"/>
        <v>0</v>
      </c>
      <c r="DN33" s="43">
        <f t="shared" si="24"/>
        <v>0</v>
      </c>
      <c r="DO33" s="43">
        <f t="shared" si="24"/>
        <v>0</v>
      </c>
      <c r="DP33" s="43">
        <f t="shared" si="24"/>
        <v>0</v>
      </c>
      <c r="DQ33" s="43">
        <f t="shared" si="24"/>
        <v>0</v>
      </c>
      <c r="DR33" s="43">
        <f t="shared" si="24"/>
        <v>0</v>
      </c>
      <c r="DS33" s="43">
        <f t="shared" si="24"/>
        <v>0</v>
      </c>
      <c r="DT33" s="43">
        <f t="shared" si="24"/>
        <v>0</v>
      </c>
      <c r="DU33" s="43">
        <f t="shared" si="24"/>
        <v>0</v>
      </c>
      <c r="DV33" s="43">
        <f t="shared" si="24"/>
        <v>0</v>
      </c>
      <c r="DW33" s="43">
        <f t="shared" si="24"/>
        <v>0</v>
      </c>
      <c r="DX33" s="43">
        <f t="shared" si="22"/>
        <v>0</v>
      </c>
      <c r="DY33" s="43">
        <f t="shared" si="22"/>
        <v>0</v>
      </c>
      <c r="DZ33" s="43">
        <f t="shared" si="22"/>
        <v>0</v>
      </c>
      <c r="EA33" s="43">
        <f t="shared" si="22"/>
        <v>0</v>
      </c>
      <c r="EB33" s="43">
        <f t="shared" si="22"/>
        <v>0</v>
      </c>
      <c r="EC33" s="43">
        <f t="shared" si="21"/>
        <v>0</v>
      </c>
      <c r="ED33" s="43">
        <f t="shared" si="21"/>
        <v>0</v>
      </c>
      <c r="EE33" s="43">
        <f t="shared" si="21"/>
        <v>0</v>
      </c>
      <c r="EF33" s="43">
        <f t="shared" si="21"/>
        <v>0</v>
      </c>
      <c r="EG33" s="43">
        <f t="shared" si="21"/>
        <v>0</v>
      </c>
      <c r="EH33" s="43">
        <f t="shared" si="21"/>
        <v>0</v>
      </c>
      <c r="EI33" s="43">
        <f t="shared" si="21"/>
        <v>0</v>
      </c>
      <c r="EJ33" s="43">
        <f t="shared" si="21"/>
        <v>0</v>
      </c>
      <c r="EK33" s="43">
        <f t="shared" si="21"/>
        <v>0</v>
      </c>
      <c r="EL33" s="43">
        <f t="shared" si="21"/>
        <v>0</v>
      </c>
      <c r="EM33" s="43">
        <f t="shared" si="21"/>
        <v>0</v>
      </c>
      <c r="EN33" s="43">
        <f t="shared" si="21"/>
        <v>0</v>
      </c>
      <c r="EO33" s="43">
        <f t="shared" si="21"/>
        <v>0</v>
      </c>
      <c r="EP33" s="43">
        <f t="shared" si="21"/>
        <v>0</v>
      </c>
      <c r="EQ33" s="43">
        <f t="shared" si="21"/>
        <v>0</v>
      </c>
      <c r="ER33" s="43">
        <f t="shared" si="21"/>
        <v>0</v>
      </c>
      <c r="ES33" s="43">
        <f t="shared" si="23"/>
        <v>0</v>
      </c>
      <c r="ET33" s="43">
        <f t="shared" si="23"/>
        <v>0</v>
      </c>
      <c r="EU33" s="43">
        <f t="shared" si="23"/>
        <v>0</v>
      </c>
      <c r="EV33" s="43">
        <f t="shared" si="23"/>
        <v>0</v>
      </c>
      <c r="EW33" s="43">
        <f t="shared" si="23"/>
        <v>0</v>
      </c>
      <c r="EX33" s="43">
        <f t="shared" si="23"/>
        <v>0</v>
      </c>
      <c r="EY33" s="43">
        <f t="shared" si="23"/>
        <v>0</v>
      </c>
    </row>
    <row r="34" spans="1:155" ht="15" customHeight="1" x14ac:dyDescent="0.25">
      <c r="A34" s="10">
        <v>31</v>
      </c>
      <c r="B34" s="11" t="str">
        <f t="shared" si="15"/>
        <v>AE-OS&amp;E Products-Diversey_Common</v>
      </c>
      <c r="C34" s="10" t="s">
        <v>82</v>
      </c>
      <c r="D34" s="12" t="s">
        <v>101</v>
      </c>
      <c r="E34" s="12" t="s">
        <v>114</v>
      </c>
      <c r="F34" s="11" t="str">
        <f>IFERROR(INDEX('[1]MHR metrics per Country'!$A$2:$D$13,MATCH($E34,'[1]MHR metrics per Country'!$A$2:$A$13,0),MATCH('[1]MHR metrics per Country'!$B$1,'[1]MHR metrics per Country'!$A$1:$D$1,0)),"")</f>
        <v>AE</v>
      </c>
      <c r="G34" s="10" t="s">
        <v>54</v>
      </c>
      <c r="H34" s="12" t="s">
        <v>103</v>
      </c>
      <c r="I34" s="12" t="s">
        <v>103</v>
      </c>
      <c r="J34" s="12" t="s">
        <v>105</v>
      </c>
      <c r="K34" s="16" t="s">
        <v>106</v>
      </c>
      <c r="L34" s="33" t="s">
        <v>370</v>
      </c>
      <c r="M34" s="34">
        <v>158</v>
      </c>
      <c r="N34" s="35">
        <f>2901856.546/EURAED/0.815</f>
        <v>858131.73121110199</v>
      </c>
      <c r="O34" s="35">
        <v>701642</v>
      </c>
      <c r="P34" s="35">
        <v>701642</v>
      </c>
      <c r="Q34" s="36">
        <v>564806.37</v>
      </c>
      <c r="R34" s="36">
        <v>322971.81999999995</v>
      </c>
      <c r="S34" s="35">
        <f t="shared" si="16"/>
        <v>100035.02270000003</v>
      </c>
      <c r="T34" s="35">
        <v>30654.663140000008</v>
      </c>
      <c r="U34" s="36">
        <v>63184.059050000003</v>
      </c>
      <c r="V34" s="35">
        <v>-12517.810640000003</v>
      </c>
      <c r="W34" s="35">
        <v>18714.111150000008</v>
      </c>
      <c r="X34" s="33"/>
      <c r="Y34" s="17">
        <f>IFERROR(INDEX('[1]MHR metrics per Country'!$A$2:$D$13,MATCH($E34,'[1]MHR metrics per Country'!$A$2:$A$13,0),MATCH('[1]MHR metrics per Country'!$D$1,'[1]MHR metrics per Country'!$A$1:$D$1,0)),"")</f>
        <v>1594</v>
      </c>
      <c r="Z34" s="38">
        <f t="shared" si="0"/>
        <v>0.81763903428877494</v>
      </c>
      <c r="AA34" s="38">
        <f t="shared" si="1"/>
        <v>0.57182750966494933</v>
      </c>
      <c r="AB34" s="39">
        <f t="shared" si="17"/>
        <v>4.3689891910689511E-2</v>
      </c>
      <c r="AC34" s="39">
        <f t="shared" si="18"/>
        <v>3.5722561030037125E-2</v>
      </c>
      <c r="AD34" s="39">
        <f t="shared" si="2"/>
        <v>0.19563334983838532</v>
      </c>
      <c r="AE34" s="39">
        <f t="shared" si="3"/>
        <v>0.1118685312454957</v>
      </c>
      <c r="AF34" s="40">
        <f t="shared" si="4"/>
        <v>39.63868196361355</v>
      </c>
      <c r="AG34" s="14">
        <f t="shared" si="19"/>
        <v>6196.3005100000046</v>
      </c>
      <c r="AH34" s="41"/>
      <c r="AI34" s="42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  <c r="CG34" s="43"/>
      <c r="CH34" s="43"/>
      <c r="CI34" s="43"/>
      <c r="CJ34" s="43"/>
      <c r="CK34" s="43"/>
      <c r="CM34" s="14">
        <f t="shared" si="5"/>
        <v>100035.02270000002</v>
      </c>
      <c r="CN34" s="14">
        <f t="array" ref="CN34">T34+IFERROR(IF(INDEX('[1]Battle Plan Tracker'!$A$4:$BK$61,MATCH(1,IF(('[1]Battle Plan Tracker'!$B$4:$B$61='Savings tracker full version'!$B34),IF('[1]Battle Plan Tracker'!$V$4:$V$61="",1)),0),MATCH('[1]Battle Plan Tracker'!$AY$3,'[1]Battle Plan Tracker'!$A$3:$BK$3,0))="",0,INDEX('[1]Battle Plan Tracker'!$A$4:$BK$61,MATCH(1,IF(('[1]Battle Plan Tracker'!$B$4:$B$61='Savings tracker full version'!$B34),IF('[1]Battle Plan Tracker'!$V$4:$V$61="",1)),0),MATCH('[1]Battle Plan Tracker'!$AY$3,'[1]Battle Plan Tracker'!$A$3:$BK$3,0))),0)</f>
        <v>30654.663140000008</v>
      </c>
      <c r="CO34" s="15">
        <f t="array" ref="CO34">U34+IFERROR(IF(INDEX('[1]Battle Plan Tracker'!$A$4:$BK$61,MATCH(1,IF(('[1]Battle Plan Tracker'!$B$4:$B$61='Savings tracker full version'!$B34),IF('[1]Battle Plan Tracker'!$V$4:$V$61="",1)),0),MATCH('[1]Battle Plan Tracker'!$BD$3,'[1]Battle Plan Tracker'!$A$3:$BK$3,0))="",0,INDEX('[1]Battle Plan Tracker'!$A$4:$BK$61,MATCH(1,IF(('[1]Battle Plan Tracker'!$B$4:$B$61='Savings tracker full version'!$B34),IF('[1]Battle Plan Tracker'!$V$4:$V$61="",1)),0),MATCH('[1]Battle Plan Tracker'!$BD$3,'[1]Battle Plan Tracker'!$A$3:$BK$3,0))),0)</f>
        <v>63184.059050000003</v>
      </c>
      <c r="CP34" s="14">
        <f t="array" ref="CP34">V34+W34+IFERROR(IF(INDEX('[1]Battle Plan Tracker'!$A$4:$BK$61,MATCH(1,IF(('[1]Battle Plan Tracker'!$B$4:$B$61='Savings tracker full version'!$B34),IF('[1]Battle Plan Tracker'!$V$4:$V$61="",1)),0),MATCH('[1]Battle Plan Tracker'!$BI$3,'[1]Battle Plan Tracker'!$A$3:$BK$3,0))="",0,INDEX('[1]Battle Plan Tracker'!$A$4:$BK$61,MATCH(1,IF(('[1]Battle Plan Tracker'!$B$4:$B$61='Savings tracker full version'!$B34),IF('[1]Battle Plan Tracker'!$V$4:$V$61="",1)),0),MATCH('[1]Battle Plan Tracker'!$BI$3,'[1]Battle Plan Tracker'!$A$3:$BK$3,0))),0)</f>
        <v>6196.3005100000046</v>
      </c>
      <c r="CQ34" s="39">
        <f t="shared" si="6"/>
        <v>4.3689891910689511E-2</v>
      </c>
      <c r="CR34" s="39">
        <f t="shared" si="7"/>
        <v>3.5722561030037125E-2</v>
      </c>
      <c r="CS34" s="39">
        <f t="shared" si="8"/>
        <v>0.19563334983838532</v>
      </c>
      <c r="CT34" s="39">
        <f t="shared" si="9"/>
        <v>0.1118685312454957</v>
      </c>
      <c r="CU34" s="40">
        <f t="shared" si="10"/>
        <v>39.63868196361355</v>
      </c>
      <c r="CW34" s="43">
        <f t="shared" si="25"/>
        <v>0</v>
      </c>
      <c r="CX34" s="43">
        <f t="shared" si="25"/>
        <v>0</v>
      </c>
      <c r="CY34" s="43">
        <f t="shared" si="25"/>
        <v>0</v>
      </c>
      <c r="CZ34" s="43">
        <f t="shared" si="25"/>
        <v>0</v>
      </c>
      <c r="DA34" s="43">
        <f t="shared" si="25"/>
        <v>0</v>
      </c>
      <c r="DB34" s="43">
        <f t="shared" si="25"/>
        <v>0</v>
      </c>
      <c r="DC34" s="43">
        <f t="shared" si="25"/>
        <v>0</v>
      </c>
      <c r="DD34" s="43">
        <f t="shared" si="25"/>
        <v>0</v>
      </c>
      <c r="DE34" s="43">
        <f t="shared" si="25"/>
        <v>0</v>
      </c>
      <c r="DF34" s="43">
        <f t="shared" si="25"/>
        <v>0</v>
      </c>
      <c r="DG34" s="43">
        <f t="shared" si="25"/>
        <v>0</v>
      </c>
      <c r="DH34" s="43">
        <f t="shared" si="24"/>
        <v>0</v>
      </c>
      <c r="DI34" s="43">
        <f t="shared" si="24"/>
        <v>0</v>
      </c>
      <c r="DJ34" s="43">
        <f t="shared" si="24"/>
        <v>0</v>
      </c>
      <c r="DK34" s="43">
        <f t="shared" si="24"/>
        <v>0</v>
      </c>
      <c r="DL34" s="43">
        <f t="shared" si="24"/>
        <v>0</v>
      </c>
      <c r="DM34" s="43">
        <f t="shared" si="24"/>
        <v>0</v>
      </c>
      <c r="DN34" s="43">
        <f t="shared" si="24"/>
        <v>0</v>
      </c>
      <c r="DO34" s="43">
        <f t="shared" si="24"/>
        <v>0</v>
      </c>
      <c r="DP34" s="43">
        <f t="shared" si="24"/>
        <v>0</v>
      </c>
      <c r="DQ34" s="43">
        <f t="shared" si="24"/>
        <v>0</v>
      </c>
      <c r="DR34" s="43">
        <f t="shared" si="24"/>
        <v>0</v>
      </c>
      <c r="DS34" s="43">
        <f t="shared" si="24"/>
        <v>0</v>
      </c>
      <c r="DT34" s="43">
        <f t="shared" si="24"/>
        <v>0</v>
      </c>
      <c r="DU34" s="43">
        <f t="shared" si="24"/>
        <v>0</v>
      </c>
      <c r="DV34" s="43">
        <f t="shared" si="24"/>
        <v>0</v>
      </c>
      <c r="DW34" s="43">
        <f t="shared" si="24"/>
        <v>0</v>
      </c>
      <c r="DX34" s="43">
        <f t="shared" si="22"/>
        <v>0</v>
      </c>
      <c r="DY34" s="43">
        <f t="shared" si="22"/>
        <v>0</v>
      </c>
      <c r="DZ34" s="43">
        <f t="shared" si="22"/>
        <v>0</v>
      </c>
      <c r="EA34" s="43">
        <f t="shared" si="22"/>
        <v>0</v>
      </c>
      <c r="EB34" s="43">
        <f t="shared" si="22"/>
        <v>0</v>
      </c>
      <c r="EC34" s="43">
        <f t="shared" si="21"/>
        <v>0</v>
      </c>
      <c r="ED34" s="43">
        <f t="shared" si="21"/>
        <v>0</v>
      </c>
      <c r="EE34" s="43">
        <f t="shared" si="21"/>
        <v>0</v>
      </c>
      <c r="EF34" s="43">
        <f t="shared" si="21"/>
        <v>0</v>
      </c>
      <c r="EG34" s="43">
        <f t="shared" si="21"/>
        <v>0</v>
      </c>
      <c r="EH34" s="43">
        <f t="shared" si="21"/>
        <v>0</v>
      </c>
      <c r="EI34" s="43">
        <f t="shared" si="21"/>
        <v>0</v>
      </c>
      <c r="EJ34" s="43">
        <f t="shared" si="21"/>
        <v>0</v>
      </c>
      <c r="EK34" s="43">
        <f t="shared" si="21"/>
        <v>0</v>
      </c>
      <c r="EL34" s="43">
        <f t="shared" si="21"/>
        <v>0</v>
      </c>
      <c r="EM34" s="43">
        <f t="shared" si="21"/>
        <v>0</v>
      </c>
      <c r="EN34" s="43">
        <f t="shared" si="21"/>
        <v>0</v>
      </c>
      <c r="EO34" s="43">
        <f t="shared" si="21"/>
        <v>0</v>
      </c>
      <c r="EP34" s="43">
        <f t="shared" si="21"/>
        <v>0</v>
      </c>
      <c r="EQ34" s="43">
        <f t="shared" si="21"/>
        <v>0</v>
      </c>
      <c r="ER34" s="43">
        <f t="shared" si="21"/>
        <v>0</v>
      </c>
      <c r="ES34" s="43">
        <f t="shared" si="23"/>
        <v>0</v>
      </c>
      <c r="ET34" s="43">
        <f t="shared" si="23"/>
        <v>0</v>
      </c>
      <c r="EU34" s="43">
        <f t="shared" si="23"/>
        <v>0</v>
      </c>
      <c r="EV34" s="43">
        <f t="shared" si="23"/>
        <v>0</v>
      </c>
      <c r="EW34" s="43">
        <f t="shared" si="23"/>
        <v>0</v>
      </c>
      <c r="EX34" s="43">
        <f t="shared" si="23"/>
        <v>0</v>
      </c>
      <c r="EY34" s="43">
        <f t="shared" si="23"/>
        <v>0</v>
      </c>
    </row>
    <row r="35" spans="1:155" ht="15" customHeight="1" x14ac:dyDescent="0.25">
      <c r="A35" s="10">
        <v>32</v>
      </c>
      <c r="B35" s="11" t="str">
        <f t="shared" si="15"/>
        <v>AE-Services-Elevator Maintenance_Common</v>
      </c>
      <c r="C35" s="10" t="s">
        <v>82</v>
      </c>
      <c r="D35" s="12" t="s">
        <v>101</v>
      </c>
      <c r="E35" s="12" t="s">
        <v>114</v>
      </c>
      <c r="F35" s="11" t="str">
        <f>IFERROR(INDEX('[1]MHR metrics per Country'!$A$2:$D$13,MATCH($E35,'[1]MHR metrics per Country'!$A$2:$A$13,0),MATCH('[1]MHR metrics per Country'!$B$1,'[1]MHR metrics per Country'!$A$1:$D$1,0)),"")</f>
        <v>AE</v>
      </c>
      <c r="G35" s="10" t="s">
        <v>43</v>
      </c>
      <c r="H35" s="12" t="s">
        <v>115</v>
      </c>
      <c r="I35" s="12" t="s">
        <v>115</v>
      </c>
      <c r="J35" s="12" t="s">
        <v>116</v>
      </c>
      <c r="K35" s="16" t="s">
        <v>117</v>
      </c>
      <c r="L35" s="33" t="s">
        <v>370</v>
      </c>
      <c r="M35" s="34"/>
      <c r="N35" s="35">
        <v>0</v>
      </c>
      <c r="O35" s="35">
        <v>550061.70911941119</v>
      </c>
      <c r="P35" s="35">
        <v>550061.70911941119</v>
      </c>
      <c r="Q35" s="36">
        <v>106424.85298370768</v>
      </c>
      <c r="R35" s="36">
        <v>106424.85298370768</v>
      </c>
      <c r="S35" s="35">
        <f t="shared" si="16"/>
        <v>116918.450153584</v>
      </c>
      <c r="T35" s="35">
        <v>86785.412459570696</v>
      </c>
      <c r="U35" s="36">
        <v>30133.037694013296</v>
      </c>
      <c r="V35" s="35"/>
      <c r="W35" s="35"/>
      <c r="X35" s="33"/>
      <c r="Y35" s="17">
        <f>IFERROR(INDEX('[1]MHR metrics per Country'!$A$2:$D$13,MATCH($E35,'[1]MHR metrics per Country'!$A$2:$A$13,0),MATCH('[1]MHR metrics per Country'!$D$1,'[1]MHR metrics per Country'!$A$1:$D$1,0)),"")</f>
        <v>1594</v>
      </c>
      <c r="Z35" s="38" t="str">
        <f t="shared" si="0"/>
        <v/>
      </c>
      <c r="AA35" s="38">
        <f t="shared" si="1"/>
        <v>1</v>
      </c>
      <c r="AB35" s="39">
        <f t="shared" si="17"/>
        <v>0.15777395703202951</v>
      </c>
      <c r="AC35" s="39" t="str">
        <f t="shared" si="18"/>
        <v/>
      </c>
      <c r="AD35" s="39">
        <f t="shared" si="2"/>
        <v>0.28313910566196682</v>
      </c>
      <c r="AE35" s="39">
        <f t="shared" si="3"/>
        <v>0.28313910566196682</v>
      </c>
      <c r="AF35" s="40">
        <f t="shared" si="4"/>
        <v>18.904038703897928</v>
      </c>
      <c r="AG35" s="14">
        <f t="shared" si="19"/>
        <v>0</v>
      </c>
      <c r="AH35" s="41"/>
      <c r="AI35" s="42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>
        <v>22312.252964426872</v>
      </c>
      <c r="BR35" s="43">
        <v>7820.7847295864231</v>
      </c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M35" s="14">
        <f t="shared" si="5"/>
        <v>116918.450153584</v>
      </c>
      <c r="CN35" s="14">
        <f t="array" ref="CN35">T35+IFERROR(IF(INDEX('[1]Battle Plan Tracker'!$A$4:$BK$61,MATCH(1,IF(('[1]Battle Plan Tracker'!$B$4:$B$61='Savings tracker full version'!$B35),IF('[1]Battle Plan Tracker'!$V$4:$V$61="",1)),0),MATCH('[1]Battle Plan Tracker'!$AY$3,'[1]Battle Plan Tracker'!$A$3:$BK$3,0))="",0,INDEX('[1]Battle Plan Tracker'!$A$4:$BK$61,MATCH(1,IF(('[1]Battle Plan Tracker'!$B$4:$B$61='Savings tracker full version'!$B35),IF('[1]Battle Plan Tracker'!$V$4:$V$61="",1)),0),MATCH('[1]Battle Plan Tracker'!$AY$3,'[1]Battle Plan Tracker'!$A$3:$BK$3,0))),0)</f>
        <v>86785.412459570696</v>
      </c>
      <c r="CO35" s="15">
        <f t="array" ref="CO35">U35+IFERROR(IF(INDEX('[1]Battle Plan Tracker'!$A$4:$BK$61,MATCH(1,IF(('[1]Battle Plan Tracker'!$B$4:$B$61='Savings tracker full version'!$B35),IF('[1]Battle Plan Tracker'!$V$4:$V$61="",1)),0),MATCH('[1]Battle Plan Tracker'!$BD$3,'[1]Battle Plan Tracker'!$A$3:$BK$3,0))="",0,INDEX('[1]Battle Plan Tracker'!$A$4:$BK$61,MATCH(1,IF(('[1]Battle Plan Tracker'!$B$4:$B$61='Savings tracker full version'!$B35),IF('[1]Battle Plan Tracker'!$V$4:$V$61="",1)),0),MATCH('[1]Battle Plan Tracker'!$BD$3,'[1]Battle Plan Tracker'!$A$3:$BK$3,0))),0)</f>
        <v>30133.037694013296</v>
      </c>
      <c r="CP35" s="14">
        <f t="array" ref="CP35">V35+W35+IFERROR(IF(INDEX('[1]Battle Plan Tracker'!$A$4:$BK$61,MATCH(1,IF(('[1]Battle Plan Tracker'!$B$4:$B$61='Savings tracker full version'!$B35),IF('[1]Battle Plan Tracker'!$V$4:$V$61="",1)),0),MATCH('[1]Battle Plan Tracker'!$BI$3,'[1]Battle Plan Tracker'!$A$3:$BK$3,0))="",0,INDEX('[1]Battle Plan Tracker'!$A$4:$BK$61,MATCH(1,IF(('[1]Battle Plan Tracker'!$B$4:$B$61='Savings tracker full version'!$B35),IF('[1]Battle Plan Tracker'!$V$4:$V$61="",1)),0),MATCH('[1]Battle Plan Tracker'!$BI$3,'[1]Battle Plan Tracker'!$A$3:$BK$3,0))),0)</f>
        <v>0</v>
      </c>
      <c r="CQ35" s="39">
        <f t="shared" si="6"/>
        <v>0.15777395703202951</v>
      </c>
      <c r="CR35" s="39" t="str">
        <f t="shared" si="7"/>
        <v/>
      </c>
      <c r="CS35" s="39">
        <f t="shared" si="8"/>
        <v>0.28313910566196682</v>
      </c>
      <c r="CT35" s="39">
        <f t="shared" si="9"/>
        <v>0.28313910566196682</v>
      </c>
      <c r="CU35" s="40">
        <f t="shared" si="10"/>
        <v>18.904038703897928</v>
      </c>
      <c r="CW35" s="43">
        <f t="shared" si="25"/>
        <v>0</v>
      </c>
      <c r="CX35" s="43">
        <f t="shared" si="25"/>
        <v>0</v>
      </c>
      <c r="CY35" s="43">
        <f t="shared" si="25"/>
        <v>0</v>
      </c>
      <c r="CZ35" s="43">
        <f t="shared" si="25"/>
        <v>0</v>
      </c>
      <c r="DA35" s="43">
        <f t="shared" si="25"/>
        <v>0</v>
      </c>
      <c r="DB35" s="43">
        <f t="shared" si="25"/>
        <v>0</v>
      </c>
      <c r="DC35" s="43">
        <f t="shared" si="25"/>
        <v>0</v>
      </c>
      <c r="DD35" s="43">
        <f t="shared" si="25"/>
        <v>0</v>
      </c>
      <c r="DE35" s="43">
        <f t="shared" si="25"/>
        <v>0</v>
      </c>
      <c r="DF35" s="43">
        <f t="shared" si="25"/>
        <v>0</v>
      </c>
      <c r="DG35" s="43">
        <f t="shared" si="25"/>
        <v>0</v>
      </c>
      <c r="DH35" s="43">
        <f t="shared" si="24"/>
        <v>0</v>
      </c>
      <c r="DI35" s="43">
        <f t="shared" si="24"/>
        <v>0</v>
      </c>
      <c r="DJ35" s="43">
        <f t="shared" si="24"/>
        <v>0</v>
      </c>
      <c r="DK35" s="43">
        <f t="shared" si="24"/>
        <v>0</v>
      </c>
      <c r="DL35" s="43">
        <f t="shared" si="24"/>
        <v>0</v>
      </c>
      <c r="DM35" s="43">
        <f t="shared" si="24"/>
        <v>0</v>
      </c>
      <c r="DN35" s="43">
        <f t="shared" si="24"/>
        <v>0</v>
      </c>
      <c r="DO35" s="43">
        <f t="shared" si="24"/>
        <v>0</v>
      </c>
      <c r="DP35" s="43">
        <f t="shared" si="24"/>
        <v>0</v>
      </c>
      <c r="DQ35" s="43">
        <f t="shared" si="24"/>
        <v>0</v>
      </c>
      <c r="DR35" s="43">
        <f t="shared" si="24"/>
        <v>0</v>
      </c>
      <c r="DS35" s="43">
        <f t="shared" si="24"/>
        <v>0</v>
      </c>
      <c r="DT35" s="43">
        <f t="shared" si="24"/>
        <v>0</v>
      </c>
      <c r="DU35" s="43">
        <f t="shared" si="24"/>
        <v>0</v>
      </c>
      <c r="DV35" s="43">
        <f t="shared" si="24"/>
        <v>0</v>
      </c>
      <c r="DW35" s="43">
        <f t="shared" si="24"/>
        <v>0</v>
      </c>
      <c r="DX35" s="43">
        <f t="shared" si="22"/>
        <v>0</v>
      </c>
      <c r="DY35" s="43">
        <f t="shared" si="22"/>
        <v>0</v>
      </c>
      <c r="DZ35" s="43">
        <f t="shared" si="22"/>
        <v>0</v>
      </c>
      <c r="EA35" s="43">
        <f t="shared" si="22"/>
        <v>0</v>
      </c>
      <c r="EB35" s="43">
        <f t="shared" si="22"/>
        <v>0</v>
      </c>
      <c r="EC35" s="43">
        <f t="shared" si="21"/>
        <v>0</v>
      </c>
      <c r="ED35" s="43">
        <f t="shared" si="21"/>
        <v>0</v>
      </c>
      <c r="EE35" s="43">
        <f t="shared" si="21"/>
        <v>22312.252964426872</v>
      </c>
      <c r="EF35" s="43">
        <f t="shared" si="21"/>
        <v>7820.7847295864231</v>
      </c>
      <c r="EG35" s="43">
        <f t="shared" si="21"/>
        <v>0</v>
      </c>
      <c r="EH35" s="43">
        <f t="shared" si="21"/>
        <v>0</v>
      </c>
      <c r="EI35" s="43">
        <f t="shared" si="21"/>
        <v>0</v>
      </c>
      <c r="EJ35" s="43">
        <f t="shared" ref="EJ35:EY70" si="26">IF($U35=0,"",BV35*$CO35/$U35)</f>
        <v>0</v>
      </c>
      <c r="EK35" s="43">
        <f t="shared" si="26"/>
        <v>0</v>
      </c>
      <c r="EL35" s="43">
        <f t="shared" si="26"/>
        <v>0</v>
      </c>
      <c r="EM35" s="43">
        <f t="shared" si="26"/>
        <v>0</v>
      </c>
      <c r="EN35" s="43">
        <f t="shared" si="26"/>
        <v>0</v>
      </c>
      <c r="EO35" s="43">
        <f t="shared" si="26"/>
        <v>0</v>
      </c>
      <c r="EP35" s="43">
        <f t="shared" si="26"/>
        <v>0</v>
      </c>
      <c r="EQ35" s="43">
        <f t="shared" si="26"/>
        <v>0</v>
      </c>
      <c r="ER35" s="43">
        <f t="shared" si="26"/>
        <v>0</v>
      </c>
      <c r="ES35" s="43">
        <f t="shared" si="23"/>
        <v>0</v>
      </c>
      <c r="ET35" s="43">
        <f t="shared" si="23"/>
        <v>0</v>
      </c>
      <c r="EU35" s="43">
        <f t="shared" si="23"/>
        <v>0</v>
      </c>
      <c r="EV35" s="43">
        <f t="shared" si="23"/>
        <v>0</v>
      </c>
      <c r="EW35" s="43">
        <f t="shared" si="23"/>
        <v>0</v>
      </c>
      <c r="EX35" s="43">
        <f t="shared" si="23"/>
        <v>0</v>
      </c>
      <c r="EY35" s="43">
        <f t="shared" si="23"/>
        <v>0</v>
      </c>
    </row>
    <row r="36" spans="1:155" ht="15" customHeight="1" x14ac:dyDescent="0.25">
      <c r="A36" s="10">
        <v>33</v>
      </c>
      <c r="B36" s="11" t="str">
        <f t="shared" si="15"/>
        <v>NL-Services-Blycolin_Common</v>
      </c>
      <c r="C36" s="10" t="s">
        <v>82</v>
      </c>
      <c r="D36" s="12" t="s">
        <v>28</v>
      </c>
      <c r="E36" s="12" t="s">
        <v>83</v>
      </c>
      <c r="F36" s="11" t="str">
        <f>IFERROR(INDEX('[1]MHR metrics per Country'!$A$2:$D$13,MATCH($E36,'[1]MHR metrics per Country'!$A$2:$A$13,0),MATCH('[1]MHR metrics per Country'!$B$1,'[1]MHR metrics per Country'!$A$1:$D$1,0)),"")</f>
        <v>NL</v>
      </c>
      <c r="G36" s="10" t="s">
        <v>43</v>
      </c>
      <c r="H36" s="12" t="s">
        <v>118</v>
      </c>
      <c r="I36" s="12" t="s">
        <v>118</v>
      </c>
      <c r="J36" s="12" t="s">
        <v>49</v>
      </c>
      <c r="K36" s="16" t="s">
        <v>50</v>
      </c>
      <c r="L36" s="33" t="s">
        <v>370</v>
      </c>
      <c r="M36" s="34">
        <v>51</v>
      </c>
      <c r="N36" s="35">
        <v>5136993.6799999978</v>
      </c>
      <c r="O36" s="35">
        <v>622139.16560513387</v>
      </c>
      <c r="P36" s="35">
        <v>405153.40827180049</v>
      </c>
      <c r="Q36" s="36">
        <v>432412.90444508975</v>
      </c>
      <c r="R36" s="36">
        <v>418050.56933333335</v>
      </c>
      <c r="S36" s="35">
        <f t="shared" si="16"/>
        <v>42806.953892060235</v>
      </c>
      <c r="T36" s="35">
        <v>6736.9548988312345</v>
      </c>
      <c r="U36" s="36">
        <v>38069.998993229005</v>
      </c>
      <c r="V36" s="35">
        <v>-2000</v>
      </c>
      <c r="W36" s="35"/>
      <c r="X36" s="33"/>
      <c r="Y36" s="17">
        <f>IFERROR(INDEX('[1]MHR metrics per Country'!$A$2:$D$13,MATCH($E36,'[1]MHR metrics per Country'!$A$2:$A$13,0),MATCH('[1]MHR metrics per Country'!$D$1,'[1]MHR metrics per Country'!$A$1:$D$1,0)),"")</f>
        <v>500</v>
      </c>
      <c r="Z36" s="38">
        <f t="shared" si="0"/>
        <v>7.8869750190504545E-2</v>
      </c>
      <c r="AA36" s="38">
        <f t="shared" si="1"/>
        <v>0.96678560014255954</v>
      </c>
      <c r="AB36" s="39">
        <f t="shared" si="17"/>
        <v>1.6628158029246276E-2</v>
      </c>
      <c r="AC36" s="39">
        <f t="shared" si="18"/>
        <v>1.3114586698948862E-3</v>
      </c>
      <c r="AD36" s="39">
        <f t="shared" si="2"/>
        <v>9.1065535573697121E-2</v>
      </c>
      <c r="AE36" s="39">
        <f t="shared" si="3"/>
        <v>8.8040848461920382E-2</v>
      </c>
      <c r="AF36" s="40">
        <f t="shared" si="4"/>
        <v>76.139997986458013</v>
      </c>
      <c r="AG36" s="14">
        <f t="shared" si="19"/>
        <v>-2000</v>
      </c>
      <c r="AH36" s="41"/>
      <c r="AI36" s="42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>
        <v>38069.998993229005</v>
      </c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M36" s="14">
        <f t="shared" si="5"/>
        <v>31000</v>
      </c>
      <c r="CN36" s="14">
        <f t="array" ref="CN36">T36+IFERROR(IF(INDEX('[1]Battle Plan Tracker'!$A$4:$BK$61,MATCH(1,IF(('[1]Battle Plan Tracker'!$B$4:$B$61='Savings tracker full version'!$B36),IF('[1]Battle Plan Tracker'!$V$4:$V$61="",1)),0),MATCH('[1]Battle Plan Tracker'!$AY$3,'[1]Battle Plan Tracker'!$A$3:$BK$3,0))="",0,INDEX('[1]Battle Plan Tracker'!$A$4:$BK$61,MATCH(1,IF(('[1]Battle Plan Tracker'!$B$4:$B$61='Savings tracker full version'!$B36),IF('[1]Battle Plan Tracker'!$V$4:$V$61="",1)),0),MATCH('[1]Battle Plan Tracker'!$AY$3,'[1]Battle Plan Tracker'!$A$3:$BK$3,0))),0)</f>
        <v>0</v>
      </c>
      <c r="CO36" s="15">
        <f t="array" ref="CO36">U36+IFERROR(IF(INDEX('[1]Battle Plan Tracker'!$A$4:$BK$61,MATCH(1,IF(('[1]Battle Plan Tracker'!$B$4:$B$61='Savings tracker full version'!$B36),IF('[1]Battle Plan Tracker'!$V$4:$V$61="",1)),0),MATCH('[1]Battle Plan Tracker'!$BD$3,'[1]Battle Plan Tracker'!$A$3:$BK$3,0))="",0,INDEX('[1]Battle Plan Tracker'!$A$4:$BK$61,MATCH(1,IF(('[1]Battle Plan Tracker'!$B$4:$B$61='Savings tracker full version'!$B36),IF('[1]Battle Plan Tracker'!$V$4:$V$61="",1)),0),MATCH('[1]Battle Plan Tracker'!$BD$3,'[1]Battle Plan Tracker'!$A$3:$BK$3,0))),0)</f>
        <v>33000</v>
      </c>
      <c r="CP36" s="14">
        <f t="array" ref="CP36">V36+W36+IFERROR(IF(INDEX('[1]Battle Plan Tracker'!$A$4:$BK$61,MATCH(1,IF(('[1]Battle Plan Tracker'!$B$4:$B$61='Savings tracker full version'!$B36),IF('[1]Battle Plan Tracker'!$V$4:$V$61="",1)),0),MATCH('[1]Battle Plan Tracker'!$BI$3,'[1]Battle Plan Tracker'!$A$3:$BK$3,0))="",0,INDEX('[1]Battle Plan Tracker'!$A$4:$BK$61,MATCH(1,IF(('[1]Battle Plan Tracker'!$B$4:$B$61='Savings tracker full version'!$B36),IF('[1]Battle Plan Tracker'!$V$4:$V$61="",1)),0),MATCH('[1]Battle Plan Tracker'!$BI$3,'[1]Battle Plan Tracker'!$A$3:$BK$3,0))),0)</f>
        <v>-2000</v>
      </c>
      <c r="CQ36" s="39">
        <f t="shared" si="6"/>
        <v>0</v>
      </c>
      <c r="CR36" s="39">
        <f t="shared" si="7"/>
        <v>0</v>
      </c>
      <c r="CS36" s="39">
        <f t="shared" si="8"/>
        <v>7.8937818581673536E-2</v>
      </c>
      <c r="CT36" s="39">
        <f t="shared" si="9"/>
        <v>7.631594631142774E-2</v>
      </c>
      <c r="CU36" s="40">
        <f t="shared" si="10"/>
        <v>66</v>
      </c>
      <c r="CW36" s="43">
        <f t="shared" si="25"/>
        <v>0</v>
      </c>
      <c r="CX36" s="43">
        <f t="shared" si="25"/>
        <v>0</v>
      </c>
      <c r="CY36" s="43">
        <f t="shared" si="25"/>
        <v>0</v>
      </c>
      <c r="CZ36" s="43">
        <f t="shared" si="25"/>
        <v>0</v>
      </c>
      <c r="DA36" s="43">
        <f t="shared" si="25"/>
        <v>0</v>
      </c>
      <c r="DB36" s="43">
        <f t="shared" si="25"/>
        <v>0</v>
      </c>
      <c r="DC36" s="43">
        <f t="shared" si="25"/>
        <v>0</v>
      </c>
      <c r="DD36" s="43">
        <f t="shared" si="25"/>
        <v>0</v>
      </c>
      <c r="DE36" s="43">
        <f t="shared" si="25"/>
        <v>0</v>
      </c>
      <c r="DF36" s="43">
        <f t="shared" si="25"/>
        <v>0</v>
      </c>
      <c r="DG36" s="43">
        <f t="shared" si="25"/>
        <v>0</v>
      </c>
      <c r="DH36" s="43">
        <f t="shared" si="24"/>
        <v>0</v>
      </c>
      <c r="DI36" s="43">
        <f t="shared" si="24"/>
        <v>33000</v>
      </c>
      <c r="DJ36" s="43">
        <f t="shared" si="24"/>
        <v>0</v>
      </c>
      <c r="DK36" s="43">
        <f t="shared" si="24"/>
        <v>0</v>
      </c>
      <c r="DL36" s="43">
        <f t="shared" si="24"/>
        <v>0</v>
      </c>
      <c r="DM36" s="43">
        <f t="shared" si="24"/>
        <v>0</v>
      </c>
      <c r="DN36" s="43">
        <f t="shared" si="24"/>
        <v>0</v>
      </c>
      <c r="DO36" s="43">
        <f t="shared" si="24"/>
        <v>0</v>
      </c>
      <c r="DP36" s="43">
        <f t="shared" si="24"/>
        <v>0</v>
      </c>
      <c r="DQ36" s="43">
        <f t="shared" si="24"/>
        <v>0</v>
      </c>
      <c r="DR36" s="43">
        <f t="shared" si="24"/>
        <v>0</v>
      </c>
      <c r="DS36" s="43">
        <f t="shared" si="24"/>
        <v>0</v>
      </c>
      <c r="DT36" s="43">
        <f t="shared" si="24"/>
        <v>0</v>
      </c>
      <c r="DU36" s="43">
        <f t="shared" si="24"/>
        <v>0</v>
      </c>
      <c r="DV36" s="43">
        <f t="shared" si="24"/>
        <v>0</v>
      </c>
      <c r="DW36" s="43">
        <f t="shared" si="24"/>
        <v>0</v>
      </c>
      <c r="DX36" s="43">
        <f t="shared" si="22"/>
        <v>0</v>
      </c>
      <c r="DY36" s="43">
        <f t="shared" si="22"/>
        <v>0</v>
      </c>
      <c r="DZ36" s="43">
        <f t="shared" si="22"/>
        <v>0</v>
      </c>
      <c r="EA36" s="43">
        <f t="shared" si="22"/>
        <v>0</v>
      </c>
      <c r="EB36" s="43">
        <f t="shared" si="22"/>
        <v>0</v>
      </c>
      <c r="EC36" s="43">
        <f t="shared" ref="EC36:EQ52" si="27">IF($U36=0,"",BO36*$CO36/$U36)</f>
        <v>0</v>
      </c>
      <c r="ED36" s="43">
        <f t="shared" si="27"/>
        <v>0</v>
      </c>
      <c r="EE36" s="43">
        <f t="shared" si="27"/>
        <v>0</v>
      </c>
      <c r="EF36" s="43">
        <f t="shared" si="27"/>
        <v>0</v>
      </c>
      <c r="EG36" s="43">
        <f t="shared" si="27"/>
        <v>0</v>
      </c>
      <c r="EH36" s="43">
        <f t="shared" si="27"/>
        <v>0</v>
      </c>
      <c r="EI36" s="43">
        <f t="shared" si="27"/>
        <v>0</v>
      </c>
      <c r="EJ36" s="43">
        <f t="shared" si="27"/>
        <v>0</v>
      </c>
      <c r="EK36" s="43">
        <f t="shared" si="27"/>
        <v>0</v>
      </c>
      <c r="EL36" s="43">
        <f t="shared" si="27"/>
        <v>0</v>
      </c>
      <c r="EM36" s="43">
        <f t="shared" si="27"/>
        <v>0</v>
      </c>
      <c r="EN36" s="43">
        <f t="shared" si="27"/>
        <v>0</v>
      </c>
      <c r="EO36" s="43">
        <f t="shared" si="27"/>
        <v>0</v>
      </c>
      <c r="EP36" s="43">
        <f t="shared" si="27"/>
        <v>0</v>
      </c>
      <c r="EQ36" s="43">
        <f t="shared" si="27"/>
        <v>0</v>
      </c>
      <c r="ER36" s="43">
        <f t="shared" si="26"/>
        <v>0</v>
      </c>
      <c r="ES36" s="43">
        <f t="shared" si="23"/>
        <v>0</v>
      </c>
      <c r="ET36" s="43">
        <f t="shared" si="23"/>
        <v>0</v>
      </c>
      <c r="EU36" s="43">
        <f t="shared" si="23"/>
        <v>0</v>
      </c>
      <c r="EV36" s="43">
        <f t="shared" si="23"/>
        <v>0</v>
      </c>
      <c r="EW36" s="43">
        <f t="shared" si="23"/>
        <v>0</v>
      </c>
      <c r="EX36" s="43">
        <f t="shared" si="23"/>
        <v>0</v>
      </c>
      <c r="EY36" s="43">
        <f t="shared" si="23"/>
        <v>0</v>
      </c>
    </row>
    <row r="37" spans="1:155" ht="15" customHeight="1" x14ac:dyDescent="0.25">
      <c r="A37" s="10">
        <v>34</v>
      </c>
      <c r="B37" s="11" t="str">
        <f t="shared" si="15"/>
        <v>AE-Services-Laundry_Common</v>
      </c>
      <c r="C37" s="10" t="s">
        <v>82</v>
      </c>
      <c r="D37" s="12" t="s">
        <v>101</v>
      </c>
      <c r="E37" s="12" t="s">
        <v>114</v>
      </c>
      <c r="F37" s="11" t="str">
        <f>IFERROR(INDEX('[1]MHR metrics per Country'!$A$2:$D$13,MATCH($E37,'[1]MHR metrics per Country'!$A$2:$A$13,0),MATCH('[1]MHR metrics per Country'!$B$1,'[1]MHR metrics per Country'!$A$1:$D$1,0)),"")</f>
        <v>AE</v>
      </c>
      <c r="G37" s="10" t="s">
        <v>43</v>
      </c>
      <c r="H37" s="12" t="s">
        <v>119</v>
      </c>
      <c r="I37" s="12" t="s">
        <v>119</v>
      </c>
      <c r="J37" s="12" t="s">
        <v>49</v>
      </c>
      <c r="K37" s="16" t="s">
        <v>50</v>
      </c>
      <c r="L37" s="33" t="s">
        <v>370</v>
      </c>
      <c r="M37" s="34">
        <v>2140</v>
      </c>
      <c r="N37" s="35"/>
      <c r="O37" s="35"/>
      <c r="P37" s="35"/>
      <c r="Q37" s="36">
        <f>2955911.3/EURAED</f>
        <v>712405.11423888931</v>
      </c>
      <c r="R37" s="36">
        <v>602095.14123204467</v>
      </c>
      <c r="S37" s="35">
        <f t="shared" si="16"/>
        <v>28428.059836158478</v>
      </c>
      <c r="T37" s="35"/>
      <c r="U37" s="36">
        <v>28428.059836158478</v>
      </c>
      <c r="V37" s="35"/>
      <c r="W37" s="35"/>
      <c r="X37" s="33"/>
      <c r="Y37" s="17">
        <f>IFERROR(INDEX('[1]MHR metrics per Country'!$A$2:$D$13,MATCH($E37,'[1]MHR metrics per Country'!$A$2:$A$13,0),MATCH('[1]MHR metrics per Country'!$D$1,'[1]MHR metrics per Country'!$A$1:$D$1,0)),"")</f>
        <v>1594</v>
      </c>
      <c r="Z37" s="38" t="str">
        <f t="shared" si="0"/>
        <v/>
      </c>
      <c r="AA37" s="38">
        <f t="shared" si="1"/>
        <v>0.84515836452873272</v>
      </c>
      <c r="AB37" s="39" t="str">
        <f t="shared" si="17"/>
        <v/>
      </c>
      <c r="AC37" s="39" t="str">
        <f t="shared" si="18"/>
        <v/>
      </c>
      <c r="AD37" s="39">
        <f t="shared" si="2"/>
        <v>4.7215228772627543E-2</v>
      </c>
      <c r="AE37" s="39">
        <f t="shared" si="3"/>
        <v>3.9904345530323855E-2</v>
      </c>
      <c r="AF37" s="40">
        <f t="shared" si="4"/>
        <v>17.834416459321503</v>
      </c>
      <c r="AG37" s="14">
        <f t="shared" si="19"/>
        <v>0</v>
      </c>
      <c r="AH37" s="41"/>
      <c r="AI37" s="42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>
        <v>7097.0901028917751</v>
      </c>
      <c r="BR37" s="43">
        <v>7342.3946868972371</v>
      </c>
      <c r="BS37" s="43">
        <v>6887.5476328350524</v>
      </c>
      <c r="BT37" s="43">
        <v>0</v>
      </c>
      <c r="BU37" s="43">
        <v>3092.7901794811455</v>
      </c>
      <c r="BV37" s="43">
        <v>4008.2372340532661</v>
      </c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M37" s="14">
        <f t="shared" si="5"/>
        <v>28428.059836158478</v>
      </c>
      <c r="CN37" s="14">
        <f t="array" ref="CN37">T37+IFERROR(IF(INDEX('[1]Battle Plan Tracker'!$A$4:$BK$61,MATCH(1,IF(('[1]Battle Plan Tracker'!$B$4:$B$61='Savings tracker full version'!$B37),IF('[1]Battle Plan Tracker'!$V$4:$V$61="",1)),0),MATCH('[1]Battle Plan Tracker'!$AY$3,'[1]Battle Plan Tracker'!$A$3:$BK$3,0))="",0,INDEX('[1]Battle Plan Tracker'!$A$4:$BK$61,MATCH(1,IF(('[1]Battle Plan Tracker'!$B$4:$B$61='Savings tracker full version'!$B37),IF('[1]Battle Plan Tracker'!$V$4:$V$61="",1)),0),MATCH('[1]Battle Plan Tracker'!$AY$3,'[1]Battle Plan Tracker'!$A$3:$BK$3,0))),0)</f>
        <v>0</v>
      </c>
      <c r="CO37" s="15">
        <f t="array" ref="CO37">U37+IFERROR(IF(INDEX('[1]Battle Plan Tracker'!$A$4:$BK$61,MATCH(1,IF(('[1]Battle Plan Tracker'!$B$4:$B$61='Savings tracker full version'!$B37),IF('[1]Battle Plan Tracker'!$V$4:$V$61="",1)),0),MATCH('[1]Battle Plan Tracker'!$BD$3,'[1]Battle Plan Tracker'!$A$3:$BK$3,0))="",0,INDEX('[1]Battle Plan Tracker'!$A$4:$BK$61,MATCH(1,IF(('[1]Battle Plan Tracker'!$B$4:$B$61='Savings tracker full version'!$B37),IF('[1]Battle Plan Tracker'!$V$4:$V$61="",1)),0),MATCH('[1]Battle Plan Tracker'!$BD$3,'[1]Battle Plan Tracker'!$A$3:$BK$3,0))),0)</f>
        <v>28428.059836158478</v>
      </c>
      <c r="CP37" s="14">
        <f t="array" ref="CP37">V37+W37+IFERROR(IF(INDEX('[1]Battle Plan Tracker'!$A$4:$BK$61,MATCH(1,IF(('[1]Battle Plan Tracker'!$B$4:$B$61='Savings tracker full version'!$B37),IF('[1]Battle Plan Tracker'!$V$4:$V$61="",1)),0),MATCH('[1]Battle Plan Tracker'!$BI$3,'[1]Battle Plan Tracker'!$A$3:$BK$3,0))="",0,INDEX('[1]Battle Plan Tracker'!$A$4:$BK$61,MATCH(1,IF(('[1]Battle Plan Tracker'!$B$4:$B$61='Savings tracker full version'!$B37),IF('[1]Battle Plan Tracker'!$V$4:$V$61="",1)),0),MATCH('[1]Battle Plan Tracker'!$BI$3,'[1]Battle Plan Tracker'!$A$3:$BK$3,0))),0)</f>
        <v>0</v>
      </c>
      <c r="CQ37" s="39" t="str">
        <f t="shared" si="6"/>
        <v/>
      </c>
      <c r="CR37" s="39" t="str">
        <f t="shared" si="7"/>
        <v/>
      </c>
      <c r="CS37" s="39">
        <f t="shared" si="8"/>
        <v>4.7215228772627543E-2</v>
      </c>
      <c r="CT37" s="39">
        <f t="shared" si="9"/>
        <v>3.9904345530323855E-2</v>
      </c>
      <c r="CU37" s="40">
        <f t="shared" si="10"/>
        <v>17.834416459321503</v>
      </c>
      <c r="CW37" s="43">
        <f t="shared" si="25"/>
        <v>0</v>
      </c>
      <c r="CX37" s="43">
        <f t="shared" si="25"/>
        <v>0</v>
      </c>
      <c r="CY37" s="43">
        <f t="shared" si="25"/>
        <v>0</v>
      </c>
      <c r="CZ37" s="43">
        <f t="shared" si="25"/>
        <v>0</v>
      </c>
      <c r="DA37" s="43">
        <f t="shared" si="25"/>
        <v>0</v>
      </c>
      <c r="DB37" s="43">
        <f t="shared" si="25"/>
        <v>0</v>
      </c>
      <c r="DC37" s="43">
        <f t="shared" si="25"/>
        <v>0</v>
      </c>
      <c r="DD37" s="43">
        <f t="shared" si="25"/>
        <v>0</v>
      </c>
      <c r="DE37" s="43">
        <f t="shared" si="25"/>
        <v>0</v>
      </c>
      <c r="DF37" s="43">
        <f t="shared" si="25"/>
        <v>0</v>
      </c>
      <c r="DG37" s="43">
        <f t="shared" si="25"/>
        <v>0</v>
      </c>
      <c r="DH37" s="43">
        <f t="shared" si="24"/>
        <v>0</v>
      </c>
      <c r="DI37" s="43">
        <f t="shared" si="24"/>
        <v>0</v>
      </c>
      <c r="DJ37" s="43">
        <f t="shared" si="24"/>
        <v>0</v>
      </c>
      <c r="DK37" s="43">
        <f t="shared" si="24"/>
        <v>0</v>
      </c>
      <c r="DL37" s="43">
        <f t="shared" si="24"/>
        <v>0</v>
      </c>
      <c r="DM37" s="43">
        <f t="shared" si="24"/>
        <v>0</v>
      </c>
      <c r="DN37" s="43">
        <f t="shared" si="24"/>
        <v>0</v>
      </c>
      <c r="DO37" s="43">
        <f t="shared" si="24"/>
        <v>0</v>
      </c>
      <c r="DP37" s="43">
        <f t="shared" si="24"/>
        <v>0</v>
      </c>
      <c r="DQ37" s="43">
        <f t="shared" si="24"/>
        <v>0</v>
      </c>
      <c r="DR37" s="43">
        <f t="shared" si="24"/>
        <v>0</v>
      </c>
      <c r="DS37" s="43">
        <f t="shared" si="24"/>
        <v>0</v>
      </c>
      <c r="DT37" s="43">
        <f t="shared" si="24"/>
        <v>0</v>
      </c>
      <c r="DU37" s="43">
        <f t="shared" si="24"/>
        <v>0</v>
      </c>
      <c r="DV37" s="43">
        <f t="shared" si="24"/>
        <v>0</v>
      </c>
      <c r="DW37" s="43">
        <f t="shared" si="24"/>
        <v>0</v>
      </c>
      <c r="DX37" s="43">
        <f t="shared" si="22"/>
        <v>0</v>
      </c>
      <c r="DY37" s="43">
        <f t="shared" si="22"/>
        <v>0</v>
      </c>
      <c r="DZ37" s="43">
        <f t="shared" si="22"/>
        <v>0</v>
      </c>
      <c r="EA37" s="43">
        <f t="shared" si="22"/>
        <v>0</v>
      </c>
      <c r="EB37" s="43">
        <f t="shared" si="22"/>
        <v>0</v>
      </c>
      <c r="EC37" s="43">
        <f t="shared" si="27"/>
        <v>0</v>
      </c>
      <c r="ED37" s="43">
        <f t="shared" si="27"/>
        <v>0</v>
      </c>
      <c r="EE37" s="43">
        <f t="shared" si="27"/>
        <v>7097.0901028917751</v>
      </c>
      <c r="EF37" s="43">
        <f t="shared" si="27"/>
        <v>7342.3946868972371</v>
      </c>
      <c r="EG37" s="43">
        <f t="shared" si="27"/>
        <v>6887.5476328350524</v>
      </c>
      <c r="EH37" s="43">
        <f t="shared" si="27"/>
        <v>0</v>
      </c>
      <c r="EI37" s="43">
        <f t="shared" si="27"/>
        <v>3092.7901794811455</v>
      </c>
      <c r="EJ37" s="43">
        <f t="shared" si="27"/>
        <v>4008.2372340532661</v>
      </c>
      <c r="EK37" s="43">
        <f t="shared" si="27"/>
        <v>0</v>
      </c>
      <c r="EL37" s="43">
        <f t="shared" si="27"/>
        <v>0</v>
      </c>
      <c r="EM37" s="43">
        <f t="shared" si="27"/>
        <v>0</v>
      </c>
      <c r="EN37" s="43">
        <f t="shared" si="27"/>
        <v>0</v>
      </c>
      <c r="EO37" s="43">
        <f t="shared" si="27"/>
        <v>0</v>
      </c>
      <c r="EP37" s="43">
        <f t="shared" si="27"/>
        <v>0</v>
      </c>
      <c r="EQ37" s="43">
        <f t="shared" si="27"/>
        <v>0</v>
      </c>
      <c r="ER37" s="43">
        <f t="shared" si="26"/>
        <v>0</v>
      </c>
      <c r="ES37" s="43">
        <f t="shared" si="23"/>
        <v>0</v>
      </c>
      <c r="ET37" s="43">
        <f t="shared" si="23"/>
        <v>0</v>
      </c>
      <c r="EU37" s="43">
        <f t="shared" si="23"/>
        <v>0</v>
      </c>
      <c r="EV37" s="43">
        <f t="shared" si="23"/>
        <v>0</v>
      </c>
      <c r="EW37" s="43">
        <f t="shared" si="23"/>
        <v>0</v>
      </c>
      <c r="EX37" s="43">
        <f t="shared" si="23"/>
        <v>0</v>
      </c>
      <c r="EY37" s="43">
        <f t="shared" si="23"/>
        <v>0</v>
      </c>
    </row>
    <row r="38" spans="1:155" ht="24.6" customHeight="1" x14ac:dyDescent="0.25">
      <c r="A38" s="10">
        <v>35</v>
      </c>
      <c r="B38" s="17" t="str">
        <f t="shared" si="15"/>
        <v>NL-OS&amp;E Products-Bunzl-Hazet</v>
      </c>
      <c r="C38" s="10" t="s">
        <v>89</v>
      </c>
      <c r="D38" s="12" t="s">
        <v>28</v>
      </c>
      <c r="E38" s="12" t="s">
        <v>83</v>
      </c>
      <c r="F38" s="11" t="str">
        <f>IFERROR(INDEX('[1]MHR metrics per Country'!$A$2:$D$13,MATCH($E38,'[1]MHR metrics per Country'!$A$2:$A$13,0),MATCH('[1]MHR metrics per Country'!$B$1,'[1]MHR metrics per Country'!$A$1:$D$1,0)),"")</f>
        <v>NL</v>
      </c>
      <c r="G38" s="10" t="s">
        <v>54</v>
      </c>
      <c r="H38" s="12" t="s">
        <v>120</v>
      </c>
      <c r="I38" s="12" t="s">
        <v>121</v>
      </c>
      <c r="J38" s="12" t="s">
        <v>56</v>
      </c>
      <c r="K38" s="16" t="s">
        <v>57</v>
      </c>
      <c r="L38" s="33" t="s">
        <v>370</v>
      </c>
      <c r="M38" s="34">
        <v>161</v>
      </c>
      <c r="N38" s="35">
        <v>1819067.9800000002</v>
      </c>
      <c r="O38" s="35">
        <v>1740167.4001000009</v>
      </c>
      <c r="P38" s="35">
        <v>470027.44000000012</v>
      </c>
      <c r="Q38" s="36">
        <v>161481.87</v>
      </c>
      <c r="R38" s="36">
        <v>100627.43000000001</v>
      </c>
      <c r="S38" s="35">
        <f t="shared" si="16"/>
        <v>18873.890092313501</v>
      </c>
      <c r="T38" s="35">
        <v>15131.562026536136</v>
      </c>
      <c r="U38" s="36">
        <v>8433.3671657695631</v>
      </c>
      <c r="V38" s="35">
        <v>-9099.2614692544212</v>
      </c>
      <c r="W38" s="35">
        <v>4408.2223692622247</v>
      </c>
      <c r="X38" s="33"/>
      <c r="Y38" s="17">
        <f>IFERROR(INDEX('[1]MHR metrics per Country'!$A$2:$D$13,MATCH($E38,'[1]MHR metrics per Country'!$A$2:$A$13,0),MATCH('[1]MHR metrics per Country'!$D$1,'[1]MHR metrics per Country'!$A$1:$D$1,0)),"")</f>
        <v>500</v>
      </c>
      <c r="Z38" s="38">
        <f t="shared" si="0"/>
        <v>0.2583891559676621</v>
      </c>
      <c r="AA38" s="38">
        <f t="shared" si="1"/>
        <v>0.62315001677897341</v>
      </c>
      <c r="AB38" s="39">
        <f t="shared" si="17"/>
        <v>3.2192933303077223E-2</v>
      </c>
      <c r="AC38" s="39">
        <f t="shared" si="18"/>
        <v>8.3183048643053654E-3</v>
      </c>
      <c r="AD38" s="39">
        <f t="shared" si="2"/>
        <v>8.3807836151331333E-2</v>
      </c>
      <c r="AE38" s="39">
        <f t="shared" si="3"/>
        <v>5.2224854503911573E-2</v>
      </c>
      <c r="AF38" s="40">
        <f t="shared" si="4"/>
        <v>16.866734331539128</v>
      </c>
      <c r="AG38" s="14">
        <f t="shared" si="19"/>
        <v>-4691.0390999921965</v>
      </c>
      <c r="AH38" s="41"/>
      <c r="AI38" s="42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M38" s="14">
        <f t="shared" si="5"/>
        <v>19000.000000000007</v>
      </c>
      <c r="CN38" s="14">
        <f t="array" ref="CN38">T38+IFERROR(IF(INDEX('[1]Battle Plan Tracker'!$A$4:$BK$61,MATCH(1,IF(('[1]Battle Plan Tracker'!$B$4:$B$61='Savings tracker full version'!$B38),IF('[1]Battle Plan Tracker'!$V$4:$V$61="",1)),0),MATCH('[1]Battle Plan Tracker'!$AY$3,'[1]Battle Plan Tracker'!$A$3:$BK$3,0))="",0,INDEX('[1]Battle Plan Tracker'!$A$4:$BK$61,MATCH(1,IF(('[1]Battle Plan Tracker'!$B$4:$B$61='Savings tracker full version'!$B38),IF('[1]Battle Plan Tracker'!$V$4:$V$61="",1)),0),MATCH('[1]Battle Plan Tracker'!$AY$3,'[1]Battle Plan Tracker'!$A$3:$BK$3,0))),0)</f>
        <v>0</v>
      </c>
      <c r="CO38" s="15">
        <f t="array" ref="CO38">U38+IFERROR(IF(INDEX('[1]Battle Plan Tracker'!$A$4:$BK$61,MATCH(1,IF(('[1]Battle Plan Tracker'!$B$4:$B$61='Savings tracker full version'!$B38),IF('[1]Battle Plan Tracker'!$V$4:$V$61="",1)),0),MATCH('[1]Battle Plan Tracker'!$BD$3,'[1]Battle Plan Tracker'!$A$3:$BK$3,0))="",0,INDEX('[1]Battle Plan Tracker'!$A$4:$BK$61,MATCH(1,IF(('[1]Battle Plan Tracker'!$B$4:$B$61='Savings tracker full version'!$B38),IF('[1]Battle Plan Tracker'!$V$4:$V$61="",1)),0),MATCH('[1]Battle Plan Tracker'!$BD$3,'[1]Battle Plan Tracker'!$A$3:$BK$3,0))),0)</f>
        <v>10000.000000000009</v>
      </c>
      <c r="CP38" s="14">
        <f t="array" ref="CP38">V38+W38+IFERROR(IF(INDEX('[1]Battle Plan Tracker'!$A$4:$BK$61,MATCH(1,IF(('[1]Battle Plan Tracker'!$B$4:$B$61='Savings tracker full version'!$B38),IF('[1]Battle Plan Tracker'!$V$4:$V$61="",1)),0),MATCH('[1]Battle Plan Tracker'!$BI$3,'[1]Battle Plan Tracker'!$A$3:$BK$3,0))="",0,INDEX('[1]Battle Plan Tracker'!$A$4:$BK$61,MATCH(1,IF(('[1]Battle Plan Tracker'!$B$4:$B$61='Savings tracker full version'!$B38),IF('[1]Battle Plan Tracker'!$V$4:$V$61="",1)),0),MATCH('[1]Battle Plan Tracker'!$BI$3,'[1]Battle Plan Tracker'!$A$3:$BK$3,0))),0)</f>
        <v>9000</v>
      </c>
      <c r="CQ38" s="39">
        <f t="shared" si="6"/>
        <v>0</v>
      </c>
      <c r="CR38" s="39">
        <f t="shared" si="7"/>
        <v>0</v>
      </c>
      <c r="CS38" s="39">
        <f t="shared" si="8"/>
        <v>9.9376482138120878E-2</v>
      </c>
      <c r="CT38" s="39">
        <f t="shared" si="9"/>
        <v>6.1926456511805381E-2</v>
      </c>
      <c r="CU38" s="40">
        <f t="shared" si="10"/>
        <v>20.000000000000018</v>
      </c>
      <c r="CW38" s="43">
        <f t="shared" si="25"/>
        <v>0</v>
      </c>
      <c r="CX38" s="43">
        <f t="shared" si="25"/>
        <v>0</v>
      </c>
      <c r="CY38" s="43">
        <f t="shared" si="25"/>
        <v>0</v>
      </c>
      <c r="CZ38" s="43">
        <f t="shared" si="25"/>
        <v>0</v>
      </c>
      <c r="DA38" s="43">
        <f t="shared" si="25"/>
        <v>0</v>
      </c>
      <c r="DB38" s="43">
        <f t="shared" si="25"/>
        <v>0</v>
      </c>
      <c r="DC38" s="43">
        <f t="shared" si="25"/>
        <v>0</v>
      </c>
      <c r="DD38" s="43">
        <f t="shared" si="25"/>
        <v>0</v>
      </c>
      <c r="DE38" s="43">
        <f t="shared" si="25"/>
        <v>0</v>
      </c>
      <c r="DF38" s="43">
        <f t="shared" si="25"/>
        <v>0</v>
      </c>
      <c r="DG38" s="43">
        <f t="shared" si="25"/>
        <v>0</v>
      </c>
      <c r="DH38" s="43">
        <f t="shared" si="24"/>
        <v>0</v>
      </c>
      <c r="DI38" s="43">
        <f t="shared" si="24"/>
        <v>0</v>
      </c>
      <c r="DJ38" s="43">
        <f t="shared" si="24"/>
        <v>0</v>
      </c>
      <c r="DK38" s="43">
        <f t="shared" si="24"/>
        <v>0</v>
      </c>
      <c r="DL38" s="43">
        <f t="shared" si="24"/>
        <v>0</v>
      </c>
      <c r="DM38" s="43">
        <f t="shared" si="24"/>
        <v>0</v>
      </c>
      <c r="DN38" s="43">
        <f t="shared" si="24"/>
        <v>0</v>
      </c>
      <c r="DO38" s="43">
        <f t="shared" si="24"/>
        <v>0</v>
      </c>
      <c r="DP38" s="43">
        <f t="shared" si="24"/>
        <v>0</v>
      </c>
      <c r="DQ38" s="43">
        <f t="shared" si="24"/>
        <v>0</v>
      </c>
      <c r="DR38" s="43">
        <f t="shared" si="24"/>
        <v>0</v>
      </c>
      <c r="DS38" s="43">
        <f t="shared" si="24"/>
        <v>0</v>
      </c>
      <c r="DT38" s="43">
        <f t="shared" si="24"/>
        <v>0</v>
      </c>
      <c r="DU38" s="43">
        <f t="shared" si="24"/>
        <v>0</v>
      </c>
      <c r="DV38" s="43">
        <f t="shared" si="24"/>
        <v>0</v>
      </c>
      <c r="DW38" s="43">
        <f t="shared" si="24"/>
        <v>0</v>
      </c>
      <c r="DX38" s="43">
        <f t="shared" si="22"/>
        <v>0</v>
      </c>
      <c r="DY38" s="43">
        <f t="shared" si="22"/>
        <v>0</v>
      </c>
      <c r="DZ38" s="43">
        <f t="shared" si="22"/>
        <v>0</v>
      </c>
      <c r="EA38" s="43">
        <f t="shared" si="22"/>
        <v>0</v>
      </c>
      <c r="EB38" s="43">
        <f t="shared" si="22"/>
        <v>0</v>
      </c>
      <c r="EC38" s="43">
        <f t="shared" si="27"/>
        <v>0</v>
      </c>
      <c r="ED38" s="43">
        <f t="shared" si="27"/>
        <v>0</v>
      </c>
      <c r="EE38" s="43">
        <f t="shared" si="27"/>
        <v>0</v>
      </c>
      <c r="EF38" s="43">
        <f t="shared" si="27"/>
        <v>0</v>
      </c>
      <c r="EG38" s="43">
        <f t="shared" si="27"/>
        <v>0</v>
      </c>
      <c r="EH38" s="43">
        <f t="shared" si="27"/>
        <v>0</v>
      </c>
      <c r="EI38" s="43">
        <f t="shared" si="27"/>
        <v>0</v>
      </c>
      <c r="EJ38" s="43">
        <f t="shared" si="27"/>
        <v>0</v>
      </c>
      <c r="EK38" s="43">
        <f t="shared" si="27"/>
        <v>0</v>
      </c>
      <c r="EL38" s="43">
        <f t="shared" si="27"/>
        <v>0</v>
      </c>
      <c r="EM38" s="43">
        <f t="shared" si="27"/>
        <v>0</v>
      </c>
      <c r="EN38" s="43">
        <f t="shared" si="27"/>
        <v>0</v>
      </c>
      <c r="EO38" s="43">
        <f t="shared" si="27"/>
        <v>0</v>
      </c>
      <c r="EP38" s="43">
        <f t="shared" si="27"/>
        <v>0</v>
      </c>
      <c r="EQ38" s="43">
        <f t="shared" si="27"/>
        <v>0</v>
      </c>
      <c r="ER38" s="43">
        <f t="shared" si="26"/>
        <v>0</v>
      </c>
      <c r="ES38" s="43">
        <f t="shared" si="23"/>
        <v>0</v>
      </c>
      <c r="ET38" s="43">
        <f t="shared" si="23"/>
        <v>0</v>
      </c>
      <c r="EU38" s="43">
        <f t="shared" si="23"/>
        <v>0</v>
      </c>
      <c r="EV38" s="43">
        <f t="shared" si="23"/>
        <v>0</v>
      </c>
      <c r="EW38" s="43">
        <f t="shared" si="23"/>
        <v>0</v>
      </c>
      <c r="EX38" s="43">
        <f t="shared" si="23"/>
        <v>0</v>
      </c>
      <c r="EY38" s="43">
        <f t="shared" si="23"/>
        <v>0</v>
      </c>
    </row>
    <row r="39" spans="1:155" ht="15" customHeight="1" x14ac:dyDescent="0.25">
      <c r="A39" s="10">
        <v>36</v>
      </c>
      <c r="B39" s="11" t="str">
        <f t="shared" si="15"/>
        <v>CH-OS&amp;E Products-Uehlinger-Webstar</v>
      </c>
      <c r="C39" s="10" t="s">
        <v>27</v>
      </c>
      <c r="D39" s="12" t="s">
        <v>28</v>
      </c>
      <c r="E39" s="12" t="s">
        <v>29</v>
      </c>
      <c r="F39" s="11" t="str">
        <f>IFERROR(INDEX('[1]MHR metrics per Country'!$A$2:$D$13,MATCH($E39,'[1]MHR metrics per Country'!$A$2:$A$13,0),MATCH('[1]MHR metrics per Country'!$B$1,'[1]MHR metrics per Country'!$A$1:$D$1,0)),"")</f>
        <v>CH</v>
      </c>
      <c r="G39" s="10" t="s">
        <v>54</v>
      </c>
      <c r="H39" s="12" t="s">
        <v>122</v>
      </c>
      <c r="I39" s="12" t="s">
        <v>123</v>
      </c>
      <c r="J39" s="12" t="s">
        <v>56</v>
      </c>
      <c r="K39" s="16" t="s">
        <v>57</v>
      </c>
      <c r="L39" s="33"/>
      <c r="M39" s="34">
        <v>28</v>
      </c>
      <c r="N39" s="35">
        <v>829940.14534203976</v>
      </c>
      <c r="O39" s="35">
        <v>827842.57010774733</v>
      </c>
      <c r="P39" s="35">
        <v>250462.92177072653</v>
      </c>
      <c r="Q39" s="36">
        <v>604627.78587232193</v>
      </c>
      <c r="R39" s="36">
        <v>231970.22107099814</v>
      </c>
      <c r="S39" s="35">
        <f t="shared" si="16"/>
        <v>50363.825482853914</v>
      </c>
      <c r="T39" s="35">
        <v>5985.4188479603772</v>
      </c>
      <c r="U39" s="36">
        <v>43983.752110843707</v>
      </c>
      <c r="V39" s="35">
        <v>-268.67821993740307</v>
      </c>
      <c r="W39" s="35">
        <v>663.33274398723756</v>
      </c>
      <c r="X39" s="33"/>
      <c r="Y39" s="17">
        <f>IFERROR(INDEX('[1]MHR metrics per Country'!$A$2:$D$13,MATCH($E39,'[1]MHR metrics per Country'!$A$2:$A$13,0),MATCH('[1]MHR metrics per Country'!$D$1,'[1]MHR metrics per Country'!$A$1:$D$1,0)),"")</f>
        <v>1306</v>
      </c>
      <c r="Z39" s="38">
        <f t="shared" si="0"/>
        <v>0.30178431923847265</v>
      </c>
      <c r="AA39" s="38">
        <f t="shared" si="1"/>
        <v>0.3836578908399404</v>
      </c>
      <c r="AB39" s="39">
        <f t="shared" si="17"/>
        <v>2.3897424838952502E-2</v>
      </c>
      <c r="AC39" s="39">
        <f t="shared" si="18"/>
        <v>7.2118680865758478E-3</v>
      </c>
      <c r="AD39" s="39">
        <f t="shared" si="2"/>
        <v>0.1896094761981616</v>
      </c>
      <c r="AE39" s="39">
        <f t="shared" si="3"/>
        <v>7.2745171721452562E-2</v>
      </c>
      <c r="AF39" s="40">
        <f t="shared" si="4"/>
        <v>33.678217542759349</v>
      </c>
      <c r="AG39" s="14">
        <f t="shared" si="19"/>
        <v>394.65452404983449</v>
      </c>
      <c r="AH39" s="41"/>
      <c r="AI39" s="42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3"/>
      <c r="CK39" s="43"/>
      <c r="CM39" s="14">
        <f t="shared" si="5"/>
        <v>50363.825482853921</v>
      </c>
      <c r="CN39" s="14">
        <f t="array" ref="CN39">T39+IFERROR(IF(INDEX('[1]Battle Plan Tracker'!$A$4:$BK$61,MATCH(1,IF(('[1]Battle Plan Tracker'!$B$4:$B$61='Savings tracker full version'!$B39),IF('[1]Battle Plan Tracker'!$V$4:$V$61="",1)),0),MATCH('[1]Battle Plan Tracker'!$AY$3,'[1]Battle Plan Tracker'!$A$3:$BK$3,0))="",0,INDEX('[1]Battle Plan Tracker'!$A$4:$BK$61,MATCH(1,IF(('[1]Battle Plan Tracker'!$B$4:$B$61='Savings tracker full version'!$B39),IF('[1]Battle Plan Tracker'!$V$4:$V$61="",1)),0),MATCH('[1]Battle Plan Tracker'!$AY$3,'[1]Battle Plan Tracker'!$A$3:$BK$3,0))),0)</f>
        <v>5985.4188479603772</v>
      </c>
      <c r="CO39" s="15">
        <f t="array" ref="CO39">U39+IFERROR(IF(INDEX('[1]Battle Plan Tracker'!$A$4:$BK$61,MATCH(1,IF(('[1]Battle Plan Tracker'!$B$4:$B$61='Savings tracker full version'!$B39),IF('[1]Battle Plan Tracker'!$V$4:$V$61="",1)),0),MATCH('[1]Battle Plan Tracker'!$BD$3,'[1]Battle Plan Tracker'!$A$3:$BK$3,0))="",0,INDEX('[1]Battle Plan Tracker'!$A$4:$BK$61,MATCH(1,IF(('[1]Battle Plan Tracker'!$B$4:$B$61='Savings tracker full version'!$B39),IF('[1]Battle Plan Tracker'!$V$4:$V$61="",1)),0),MATCH('[1]Battle Plan Tracker'!$BD$3,'[1]Battle Plan Tracker'!$A$3:$BK$3,0))),0)</f>
        <v>43983.752110843707</v>
      </c>
      <c r="CP39" s="14">
        <f t="array" ref="CP39">V39+W39+IFERROR(IF(INDEX('[1]Battle Plan Tracker'!$A$4:$BK$61,MATCH(1,IF(('[1]Battle Plan Tracker'!$B$4:$B$61='Savings tracker full version'!$B39),IF('[1]Battle Plan Tracker'!$V$4:$V$61="",1)),0),MATCH('[1]Battle Plan Tracker'!$BI$3,'[1]Battle Plan Tracker'!$A$3:$BK$3,0))="",0,INDEX('[1]Battle Plan Tracker'!$A$4:$BK$61,MATCH(1,IF(('[1]Battle Plan Tracker'!$B$4:$B$61='Savings tracker full version'!$B39),IF('[1]Battle Plan Tracker'!$V$4:$V$61="",1)),0),MATCH('[1]Battle Plan Tracker'!$BI$3,'[1]Battle Plan Tracker'!$A$3:$BK$3,0))),0)</f>
        <v>394.65452404983449</v>
      </c>
      <c r="CQ39" s="39">
        <f t="shared" si="6"/>
        <v>2.3897424838952502E-2</v>
      </c>
      <c r="CR39" s="39">
        <f t="shared" si="7"/>
        <v>7.2118680865758478E-3</v>
      </c>
      <c r="CS39" s="39">
        <f t="shared" si="8"/>
        <v>0.1896094761981616</v>
      </c>
      <c r="CT39" s="39">
        <f t="shared" si="9"/>
        <v>7.2745171721452562E-2</v>
      </c>
      <c r="CU39" s="40">
        <f t="shared" si="10"/>
        <v>33.678217542759349</v>
      </c>
      <c r="CW39" s="43">
        <f t="shared" si="25"/>
        <v>0</v>
      </c>
      <c r="CX39" s="43">
        <f t="shared" si="25"/>
        <v>0</v>
      </c>
      <c r="CY39" s="43">
        <f t="shared" si="25"/>
        <v>0</v>
      </c>
      <c r="CZ39" s="43">
        <f t="shared" si="25"/>
        <v>0</v>
      </c>
      <c r="DA39" s="43">
        <f t="shared" si="25"/>
        <v>0</v>
      </c>
      <c r="DB39" s="43">
        <f t="shared" si="25"/>
        <v>0</v>
      </c>
      <c r="DC39" s="43">
        <f t="shared" si="25"/>
        <v>0</v>
      </c>
      <c r="DD39" s="43">
        <f t="shared" si="25"/>
        <v>0</v>
      </c>
      <c r="DE39" s="43">
        <f t="shared" si="25"/>
        <v>0</v>
      </c>
      <c r="DF39" s="43">
        <f t="shared" si="25"/>
        <v>0</v>
      </c>
      <c r="DG39" s="43">
        <f t="shared" si="25"/>
        <v>0</v>
      </c>
      <c r="DH39" s="43">
        <f t="shared" si="24"/>
        <v>0</v>
      </c>
      <c r="DI39" s="43">
        <f t="shared" si="24"/>
        <v>0</v>
      </c>
      <c r="DJ39" s="43">
        <f t="shared" si="24"/>
        <v>0</v>
      </c>
      <c r="DK39" s="43">
        <f t="shared" si="24"/>
        <v>0</v>
      </c>
      <c r="DL39" s="43">
        <f t="shared" si="24"/>
        <v>0</v>
      </c>
      <c r="DM39" s="43">
        <f t="shared" si="24"/>
        <v>0</v>
      </c>
      <c r="DN39" s="43">
        <f t="shared" si="24"/>
        <v>0</v>
      </c>
      <c r="DO39" s="43">
        <f t="shared" si="24"/>
        <v>0</v>
      </c>
      <c r="DP39" s="43">
        <f t="shared" si="24"/>
        <v>0</v>
      </c>
      <c r="DQ39" s="43">
        <f t="shared" si="24"/>
        <v>0</v>
      </c>
      <c r="DR39" s="43">
        <f t="shared" si="24"/>
        <v>0</v>
      </c>
      <c r="DS39" s="43">
        <f t="shared" si="24"/>
        <v>0</v>
      </c>
      <c r="DT39" s="43">
        <f t="shared" si="24"/>
        <v>0</v>
      </c>
      <c r="DU39" s="43">
        <f t="shared" si="24"/>
        <v>0</v>
      </c>
      <c r="DV39" s="43">
        <f t="shared" si="24"/>
        <v>0</v>
      </c>
      <c r="DW39" s="43">
        <f t="shared" si="24"/>
        <v>0</v>
      </c>
      <c r="DX39" s="43">
        <f t="shared" si="22"/>
        <v>0</v>
      </c>
      <c r="DY39" s="43">
        <f t="shared" si="22"/>
        <v>0</v>
      </c>
      <c r="DZ39" s="43">
        <f t="shared" si="22"/>
        <v>0</v>
      </c>
      <c r="EA39" s="43">
        <f t="shared" si="22"/>
        <v>0</v>
      </c>
      <c r="EB39" s="43">
        <f t="shared" si="22"/>
        <v>0</v>
      </c>
      <c r="EC39" s="43">
        <f t="shared" si="27"/>
        <v>0</v>
      </c>
      <c r="ED39" s="43">
        <f t="shared" si="27"/>
        <v>0</v>
      </c>
      <c r="EE39" s="43">
        <f t="shared" si="27"/>
        <v>0</v>
      </c>
      <c r="EF39" s="43">
        <f t="shared" si="27"/>
        <v>0</v>
      </c>
      <c r="EG39" s="43">
        <f t="shared" si="27"/>
        <v>0</v>
      </c>
      <c r="EH39" s="43">
        <f t="shared" si="27"/>
        <v>0</v>
      </c>
      <c r="EI39" s="43">
        <f t="shared" si="27"/>
        <v>0</v>
      </c>
      <c r="EJ39" s="43">
        <f t="shared" si="27"/>
        <v>0</v>
      </c>
      <c r="EK39" s="43">
        <f t="shared" si="27"/>
        <v>0</v>
      </c>
      <c r="EL39" s="43">
        <f t="shared" si="27"/>
        <v>0</v>
      </c>
      <c r="EM39" s="43">
        <f t="shared" si="27"/>
        <v>0</v>
      </c>
      <c r="EN39" s="43">
        <f t="shared" si="27"/>
        <v>0</v>
      </c>
      <c r="EO39" s="43">
        <f t="shared" si="27"/>
        <v>0</v>
      </c>
      <c r="EP39" s="43">
        <f t="shared" si="27"/>
        <v>0</v>
      </c>
      <c r="EQ39" s="43">
        <f t="shared" si="27"/>
        <v>0</v>
      </c>
      <c r="ER39" s="43">
        <f t="shared" si="26"/>
        <v>0</v>
      </c>
      <c r="ES39" s="43">
        <f t="shared" si="23"/>
        <v>0</v>
      </c>
      <c r="ET39" s="43">
        <f t="shared" si="23"/>
        <v>0</v>
      </c>
      <c r="EU39" s="43">
        <f t="shared" si="23"/>
        <v>0</v>
      </c>
      <c r="EV39" s="43">
        <f t="shared" si="23"/>
        <v>0</v>
      </c>
      <c r="EW39" s="43">
        <f t="shared" si="23"/>
        <v>0</v>
      </c>
      <c r="EX39" s="43">
        <f t="shared" si="23"/>
        <v>0</v>
      </c>
      <c r="EY39" s="43">
        <f t="shared" si="23"/>
        <v>0</v>
      </c>
    </row>
    <row r="40" spans="1:155" ht="15" customHeight="1" x14ac:dyDescent="0.25">
      <c r="A40" s="10">
        <v>37</v>
      </c>
      <c r="B40" s="11" t="str">
        <f t="shared" si="15"/>
        <v>CH-OS&amp;E Products-Ada Cosmetics_Common</v>
      </c>
      <c r="C40" s="10" t="s">
        <v>27</v>
      </c>
      <c r="D40" s="12" t="s">
        <v>28</v>
      </c>
      <c r="E40" s="12" t="s">
        <v>29</v>
      </c>
      <c r="F40" s="11" t="str">
        <f>IFERROR(INDEX('[1]MHR metrics per Country'!$A$2:$D$13,MATCH($E40,'[1]MHR metrics per Country'!$A$2:$A$13,0),MATCH('[1]MHR metrics per Country'!$B$1,'[1]MHR metrics per Country'!$A$1:$D$1,0)),"")</f>
        <v>CH</v>
      </c>
      <c r="G40" s="10" t="s">
        <v>54</v>
      </c>
      <c r="H40" s="12" t="s">
        <v>124</v>
      </c>
      <c r="I40" s="12" t="s">
        <v>124</v>
      </c>
      <c r="J40" s="12" t="s">
        <v>125</v>
      </c>
      <c r="K40" s="16" t="s">
        <v>126</v>
      </c>
      <c r="L40" s="33" t="s">
        <v>370</v>
      </c>
      <c r="M40" s="34">
        <v>10</v>
      </c>
      <c r="N40" s="35">
        <v>179558.66745813319</v>
      </c>
      <c r="O40" s="35">
        <v>179558.66745813319</v>
      </c>
      <c r="P40" s="35">
        <v>11828.395661324266</v>
      </c>
      <c r="Q40" s="36">
        <v>223825.24778299427</v>
      </c>
      <c r="R40" s="36">
        <v>17339.952871764432</v>
      </c>
      <c r="S40" s="35">
        <f t="shared" si="16"/>
        <v>2243.6963769684239</v>
      </c>
      <c r="T40" s="35">
        <v>2318.7175672260546</v>
      </c>
      <c r="U40" s="36">
        <v>15.627108104715125</v>
      </c>
      <c r="V40" s="35">
        <v>-91.77917125484025</v>
      </c>
      <c r="W40" s="35">
        <v>1.1308728924943783</v>
      </c>
      <c r="X40" s="33"/>
      <c r="Y40" s="17">
        <f>IFERROR(INDEX('[1]MHR metrics per Country'!$A$2:$D$13,MATCH($E40,'[1]MHR metrics per Country'!$A$2:$A$13,0),MATCH('[1]MHR metrics per Country'!$D$1,'[1]MHR metrics per Country'!$A$1:$D$1,0)),"")</f>
        <v>1306</v>
      </c>
      <c r="Z40" s="38">
        <f t="shared" si="0"/>
        <v>6.5874824249752439E-2</v>
      </c>
      <c r="AA40" s="38">
        <f t="shared" si="1"/>
        <v>7.7470942369182907E-2</v>
      </c>
      <c r="AB40" s="39">
        <f t="shared" si="17"/>
        <v>0.1960297603848043</v>
      </c>
      <c r="AC40" s="39">
        <f t="shared" si="18"/>
        <v>1.2913426013070066E-2</v>
      </c>
      <c r="AD40" s="39">
        <f t="shared" si="2"/>
        <v>9.0121975649435455E-4</v>
      </c>
      <c r="AE40" s="39">
        <f t="shared" si="3"/>
        <v>6.9818343817343195E-5</v>
      </c>
      <c r="AF40" s="40">
        <f t="shared" si="4"/>
        <v>1.1965626420149407E-2</v>
      </c>
      <c r="AG40" s="14">
        <f t="shared" si="19"/>
        <v>-90.648298362345869</v>
      </c>
      <c r="AH40" s="41"/>
      <c r="AI40" s="42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  <c r="CJ40" s="43"/>
      <c r="CK40" s="43"/>
      <c r="CM40" s="14">
        <f t="shared" si="5"/>
        <v>2243.6963769684239</v>
      </c>
      <c r="CN40" s="14">
        <f t="array" ref="CN40">T40+IFERROR(IF(INDEX('[1]Battle Plan Tracker'!$A$4:$BK$61,MATCH(1,IF(('[1]Battle Plan Tracker'!$B$4:$B$61='Savings tracker full version'!$B40),IF('[1]Battle Plan Tracker'!$V$4:$V$61="",1)),0),MATCH('[1]Battle Plan Tracker'!$AY$3,'[1]Battle Plan Tracker'!$A$3:$BK$3,0))="",0,INDEX('[1]Battle Plan Tracker'!$A$4:$BK$61,MATCH(1,IF(('[1]Battle Plan Tracker'!$B$4:$B$61='Savings tracker full version'!$B40),IF('[1]Battle Plan Tracker'!$V$4:$V$61="",1)),0),MATCH('[1]Battle Plan Tracker'!$AY$3,'[1]Battle Plan Tracker'!$A$3:$BK$3,0))),0)</f>
        <v>2318.7175672260546</v>
      </c>
      <c r="CO40" s="15">
        <f t="array" ref="CO40">U40+IFERROR(IF(INDEX('[1]Battle Plan Tracker'!$A$4:$BK$61,MATCH(1,IF(('[1]Battle Plan Tracker'!$B$4:$B$61='Savings tracker full version'!$B40),IF('[1]Battle Plan Tracker'!$V$4:$V$61="",1)),0),MATCH('[1]Battle Plan Tracker'!$BD$3,'[1]Battle Plan Tracker'!$A$3:$BK$3,0))="",0,INDEX('[1]Battle Plan Tracker'!$A$4:$BK$61,MATCH(1,IF(('[1]Battle Plan Tracker'!$B$4:$B$61='Savings tracker full version'!$B40),IF('[1]Battle Plan Tracker'!$V$4:$V$61="",1)),0),MATCH('[1]Battle Plan Tracker'!$BD$3,'[1]Battle Plan Tracker'!$A$3:$BK$3,0))),0)</f>
        <v>15.627108104715125</v>
      </c>
      <c r="CP40" s="14">
        <f t="array" ref="CP40">V40+W40+IFERROR(IF(INDEX('[1]Battle Plan Tracker'!$A$4:$BK$61,MATCH(1,IF(('[1]Battle Plan Tracker'!$B$4:$B$61='Savings tracker full version'!$B40),IF('[1]Battle Plan Tracker'!$V$4:$V$61="",1)),0),MATCH('[1]Battle Plan Tracker'!$BI$3,'[1]Battle Plan Tracker'!$A$3:$BK$3,0))="",0,INDEX('[1]Battle Plan Tracker'!$A$4:$BK$61,MATCH(1,IF(('[1]Battle Plan Tracker'!$B$4:$B$61='Savings tracker full version'!$B40),IF('[1]Battle Plan Tracker'!$V$4:$V$61="",1)),0),MATCH('[1]Battle Plan Tracker'!$BI$3,'[1]Battle Plan Tracker'!$A$3:$BK$3,0))),0)</f>
        <v>-90.648298362345869</v>
      </c>
      <c r="CQ40" s="39">
        <f t="shared" si="6"/>
        <v>0.1960297603848043</v>
      </c>
      <c r="CR40" s="39">
        <f t="shared" si="7"/>
        <v>1.2913426013070066E-2</v>
      </c>
      <c r="CS40" s="39">
        <f t="shared" si="8"/>
        <v>9.0121975649435455E-4</v>
      </c>
      <c r="CT40" s="39">
        <f t="shared" si="9"/>
        <v>6.9818343817343195E-5</v>
      </c>
      <c r="CU40" s="40">
        <f t="shared" si="10"/>
        <v>1.1965626420149407E-2</v>
      </c>
      <c r="CW40" s="43">
        <f t="shared" si="25"/>
        <v>0</v>
      </c>
      <c r="CX40" s="43">
        <f t="shared" si="25"/>
        <v>0</v>
      </c>
      <c r="CY40" s="43">
        <f t="shared" si="25"/>
        <v>0</v>
      </c>
      <c r="CZ40" s="43">
        <f t="shared" si="25"/>
        <v>0</v>
      </c>
      <c r="DA40" s="43">
        <f t="shared" si="25"/>
        <v>0</v>
      </c>
      <c r="DB40" s="43">
        <f t="shared" si="25"/>
        <v>0</v>
      </c>
      <c r="DC40" s="43">
        <f t="shared" si="25"/>
        <v>0</v>
      </c>
      <c r="DD40" s="43">
        <f t="shared" si="25"/>
        <v>0</v>
      </c>
      <c r="DE40" s="43">
        <f t="shared" si="25"/>
        <v>0</v>
      </c>
      <c r="DF40" s="43">
        <f t="shared" si="25"/>
        <v>0</v>
      </c>
      <c r="DG40" s="43">
        <f t="shared" si="25"/>
        <v>0</v>
      </c>
      <c r="DH40" s="43">
        <f t="shared" si="24"/>
        <v>0</v>
      </c>
      <c r="DI40" s="43">
        <f t="shared" si="24"/>
        <v>0</v>
      </c>
      <c r="DJ40" s="43">
        <f t="shared" si="24"/>
        <v>0</v>
      </c>
      <c r="DK40" s="43">
        <f t="shared" si="24"/>
        <v>0</v>
      </c>
      <c r="DL40" s="43">
        <f t="shared" si="24"/>
        <v>0</v>
      </c>
      <c r="DM40" s="43">
        <f t="shared" si="24"/>
        <v>0</v>
      </c>
      <c r="DN40" s="43">
        <f t="shared" si="24"/>
        <v>0</v>
      </c>
      <c r="DO40" s="43">
        <f t="shared" si="24"/>
        <v>0</v>
      </c>
      <c r="DP40" s="43">
        <f t="shared" si="24"/>
        <v>0</v>
      </c>
      <c r="DQ40" s="43">
        <f t="shared" si="24"/>
        <v>0</v>
      </c>
      <c r="DR40" s="43">
        <f t="shared" ref="DR40:EG68" si="28">IF($U40=0,"",BD40*$CO40/$U40)</f>
        <v>0</v>
      </c>
      <c r="DS40" s="43">
        <f t="shared" si="28"/>
        <v>0</v>
      </c>
      <c r="DT40" s="43">
        <f t="shared" si="28"/>
        <v>0</v>
      </c>
      <c r="DU40" s="43">
        <f t="shared" si="28"/>
        <v>0</v>
      </c>
      <c r="DV40" s="43">
        <f t="shared" si="28"/>
        <v>0</v>
      </c>
      <c r="DW40" s="43">
        <f t="shared" si="28"/>
        <v>0</v>
      </c>
      <c r="DX40" s="43">
        <f t="shared" si="22"/>
        <v>0</v>
      </c>
      <c r="DY40" s="43">
        <f t="shared" si="22"/>
        <v>0</v>
      </c>
      <c r="DZ40" s="43">
        <f t="shared" si="22"/>
        <v>0</v>
      </c>
      <c r="EA40" s="43">
        <f t="shared" si="22"/>
        <v>0</v>
      </c>
      <c r="EB40" s="43">
        <f t="shared" si="22"/>
        <v>0</v>
      </c>
      <c r="EC40" s="43">
        <f t="shared" si="27"/>
        <v>0</v>
      </c>
      <c r="ED40" s="43">
        <f t="shared" si="27"/>
        <v>0</v>
      </c>
      <c r="EE40" s="43">
        <f t="shared" si="27"/>
        <v>0</v>
      </c>
      <c r="EF40" s="43">
        <f t="shared" si="27"/>
        <v>0</v>
      </c>
      <c r="EG40" s="43">
        <f t="shared" si="27"/>
        <v>0</v>
      </c>
      <c r="EH40" s="43">
        <f t="shared" si="27"/>
        <v>0</v>
      </c>
      <c r="EI40" s="43">
        <f t="shared" si="27"/>
        <v>0</v>
      </c>
      <c r="EJ40" s="43">
        <f t="shared" si="27"/>
        <v>0</v>
      </c>
      <c r="EK40" s="43">
        <f t="shared" si="27"/>
        <v>0</v>
      </c>
      <c r="EL40" s="43">
        <f t="shared" si="27"/>
        <v>0</v>
      </c>
      <c r="EM40" s="43">
        <f t="shared" si="27"/>
        <v>0</v>
      </c>
      <c r="EN40" s="43">
        <f t="shared" si="27"/>
        <v>0</v>
      </c>
      <c r="EO40" s="43">
        <f t="shared" si="27"/>
        <v>0</v>
      </c>
      <c r="EP40" s="43">
        <f t="shared" si="27"/>
        <v>0</v>
      </c>
      <c r="EQ40" s="43">
        <f t="shared" si="27"/>
        <v>0</v>
      </c>
      <c r="ER40" s="43">
        <f t="shared" si="26"/>
        <v>0</v>
      </c>
      <c r="ES40" s="43">
        <f t="shared" si="23"/>
        <v>0</v>
      </c>
      <c r="ET40" s="43">
        <f t="shared" si="23"/>
        <v>0</v>
      </c>
      <c r="EU40" s="43">
        <f t="shared" si="23"/>
        <v>0</v>
      </c>
      <c r="EV40" s="43">
        <f t="shared" si="23"/>
        <v>0</v>
      </c>
      <c r="EW40" s="43">
        <f t="shared" si="23"/>
        <v>0</v>
      </c>
      <c r="EX40" s="43">
        <f t="shared" si="23"/>
        <v>0</v>
      </c>
      <c r="EY40" s="43">
        <f t="shared" si="23"/>
        <v>0</v>
      </c>
    </row>
    <row r="41" spans="1:155" ht="15" customHeight="1" x14ac:dyDescent="0.25">
      <c r="A41" s="10">
        <v>38</v>
      </c>
      <c r="B41" s="11" t="str">
        <f t="shared" si="15"/>
        <v>NL-F&amp;B-Top Bakkers-Bakkerij Bartels</v>
      </c>
      <c r="C41" s="10" t="s">
        <v>86</v>
      </c>
      <c r="D41" s="12" t="s">
        <v>28</v>
      </c>
      <c r="E41" s="12" t="s">
        <v>83</v>
      </c>
      <c r="F41" s="11" t="str">
        <f>IFERROR(INDEX('[1]MHR metrics per Country'!$A$2:$D$13,MATCH($E41,'[1]MHR metrics per Country'!$A$2:$A$13,0),MATCH('[1]MHR metrics per Country'!$B$1,'[1]MHR metrics per Country'!$A$1:$D$1,0)),"")</f>
        <v>NL</v>
      </c>
      <c r="G41" s="10" t="s">
        <v>30</v>
      </c>
      <c r="H41" s="12" t="s">
        <v>127</v>
      </c>
      <c r="I41" s="12" t="s">
        <v>128</v>
      </c>
      <c r="J41" s="12" t="s">
        <v>129</v>
      </c>
      <c r="K41" s="16" t="s">
        <v>130</v>
      </c>
      <c r="L41" s="33" t="s">
        <v>370</v>
      </c>
      <c r="M41" s="34">
        <v>291</v>
      </c>
      <c r="N41" s="35">
        <v>648142.41</v>
      </c>
      <c r="O41" s="35">
        <v>942902.65729729715</v>
      </c>
      <c r="P41" s="35">
        <v>205715.65999999997</v>
      </c>
      <c r="Q41" s="36">
        <v>138751.76999999999</v>
      </c>
      <c r="R41" s="36">
        <v>115364.75000000001</v>
      </c>
      <c r="S41" s="35">
        <f t="shared" si="16"/>
        <v>45024.046552100597</v>
      </c>
      <c r="T41" s="35">
        <v>44398.070379758079</v>
      </c>
      <c r="U41" s="36">
        <v>19505.725238802625</v>
      </c>
      <c r="V41" s="35">
        <v>-4374.1263649363937</v>
      </c>
      <c r="W41" s="35">
        <v>-14505.622701523709</v>
      </c>
      <c r="X41" s="33"/>
      <c r="Y41" s="17">
        <f>IFERROR(INDEX('[1]MHR metrics per Country'!$A$2:$D$13,MATCH($E41,'[1]MHR metrics per Country'!$A$2:$A$13,0),MATCH('[1]MHR metrics per Country'!$D$1,'[1]MHR metrics per Country'!$A$1:$D$1,0)),"")</f>
        <v>500</v>
      </c>
      <c r="Z41" s="38">
        <f t="shared" si="0"/>
        <v>0.31739268535135662</v>
      </c>
      <c r="AA41" s="38">
        <f t="shared" si="1"/>
        <v>0.83144705108987094</v>
      </c>
      <c r="AB41" s="39">
        <f t="shared" si="17"/>
        <v>0.21582251142065745</v>
      </c>
      <c r="AC41" s="39">
        <f t="shared" si="18"/>
        <v>6.850048645907629E-2</v>
      </c>
      <c r="AD41" s="39">
        <f t="shared" si="2"/>
        <v>0.16907872845737212</v>
      </c>
      <c r="AE41" s="39">
        <f t="shared" si="3"/>
        <v>0.14058001017790711</v>
      </c>
      <c r="AF41" s="40">
        <f t="shared" si="4"/>
        <v>39.011450477605251</v>
      </c>
      <c r="AG41" s="14">
        <f t="shared" si="19"/>
        <v>-18879.749066460103</v>
      </c>
      <c r="AH41" s="41"/>
      <c r="AI41" s="42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M41" s="14">
        <f t="shared" si="5"/>
        <v>61000</v>
      </c>
      <c r="CN41" s="14">
        <f t="array" ref="CN41">T41+IFERROR(IF(INDEX('[1]Battle Plan Tracker'!$A$4:$BK$61,MATCH(1,IF(('[1]Battle Plan Tracker'!$B$4:$B$61='Savings tracker full version'!$B41),IF('[1]Battle Plan Tracker'!$V$4:$V$61="",1)),0),MATCH('[1]Battle Plan Tracker'!$AY$3,'[1]Battle Plan Tracker'!$A$3:$BK$3,0))="",0,INDEX('[1]Battle Plan Tracker'!$A$4:$BK$61,MATCH(1,IF(('[1]Battle Plan Tracker'!$B$4:$B$61='Savings tracker full version'!$B41),IF('[1]Battle Plan Tracker'!$V$4:$V$61="",1)),0),MATCH('[1]Battle Plan Tracker'!$AY$3,'[1]Battle Plan Tracker'!$A$3:$BK$3,0))),0)</f>
        <v>68000</v>
      </c>
      <c r="CO41" s="15">
        <f t="array" ref="CO41">U41+IFERROR(IF(INDEX('[1]Battle Plan Tracker'!$A$4:$BK$61,MATCH(1,IF(('[1]Battle Plan Tracker'!$B$4:$B$61='Savings tracker full version'!$B41),IF('[1]Battle Plan Tracker'!$V$4:$V$61="",1)),0),MATCH('[1]Battle Plan Tracker'!$BD$3,'[1]Battle Plan Tracker'!$A$3:$BK$3,0))="",0,INDEX('[1]Battle Plan Tracker'!$A$4:$BK$61,MATCH(1,IF(('[1]Battle Plan Tracker'!$B$4:$B$61='Savings tracker full version'!$B41),IF('[1]Battle Plan Tracker'!$V$4:$V$61="",1)),0),MATCH('[1]Battle Plan Tracker'!$BD$3,'[1]Battle Plan Tracker'!$A$3:$BK$3,0))),0)</f>
        <v>0</v>
      </c>
      <c r="CP41" s="14">
        <f t="array" ref="CP41">V41+W41+IFERROR(IF(INDEX('[1]Battle Plan Tracker'!$A$4:$BK$61,MATCH(1,IF(('[1]Battle Plan Tracker'!$B$4:$B$61='Savings tracker full version'!$B41),IF('[1]Battle Plan Tracker'!$V$4:$V$61="",1)),0),MATCH('[1]Battle Plan Tracker'!$BI$3,'[1]Battle Plan Tracker'!$A$3:$BK$3,0))="",0,INDEX('[1]Battle Plan Tracker'!$A$4:$BK$61,MATCH(1,IF(('[1]Battle Plan Tracker'!$B$4:$B$61='Savings tracker full version'!$B41),IF('[1]Battle Plan Tracker'!$V$4:$V$61="",1)),0),MATCH('[1]Battle Plan Tracker'!$BI$3,'[1]Battle Plan Tracker'!$A$3:$BK$3,0))),0)</f>
        <v>-7000</v>
      </c>
      <c r="CQ41" s="39">
        <f t="shared" si="6"/>
        <v>0.33055334727555502</v>
      </c>
      <c r="CR41" s="39">
        <f t="shared" si="7"/>
        <v>0.10491521454366795</v>
      </c>
      <c r="CS41" s="39">
        <f t="shared" si="8"/>
        <v>0</v>
      </c>
      <c r="CT41" s="39">
        <f t="shared" si="9"/>
        <v>0</v>
      </c>
      <c r="CU41" s="40">
        <f t="shared" si="10"/>
        <v>0</v>
      </c>
      <c r="CW41" s="43">
        <f t="shared" si="25"/>
        <v>0</v>
      </c>
      <c r="CX41" s="43">
        <f t="shared" si="25"/>
        <v>0</v>
      </c>
      <c r="CY41" s="43">
        <f t="shared" si="25"/>
        <v>0</v>
      </c>
      <c r="CZ41" s="43">
        <f t="shared" si="25"/>
        <v>0</v>
      </c>
      <c r="DA41" s="43">
        <f t="shared" si="25"/>
        <v>0</v>
      </c>
      <c r="DB41" s="43">
        <f t="shared" si="25"/>
        <v>0</v>
      </c>
      <c r="DC41" s="43">
        <f t="shared" si="25"/>
        <v>0</v>
      </c>
      <c r="DD41" s="43">
        <f t="shared" si="25"/>
        <v>0</v>
      </c>
      <c r="DE41" s="43">
        <f t="shared" si="25"/>
        <v>0</v>
      </c>
      <c r="DF41" s="43">
        <f t="shared" si="25"/>
        <v>0</v>
      </c>
      <c r="DG41" s="43">
        <f t="shared" si="25"/>
        <v>0</v>
      </c>
      <c r="DH41" s="43">
        <f t="shared" si="25"/>
        <v>0</v>
      </c>
      <c r="DI41" s="43">
        <f t="shared" si="25"/>
        <v>0</v>
      </c>
      <c r="DJ41" s="43">
        <f t="shared" si="25"/>
        <v>0</v>
      </c>
      <c r="DK41" s="43">
        <f t="shared" si="25"/>
        <v>0</v>
      </c>
      <c r="DL41" s="43">
        <f t="shared" si="25"/>
        <v>0</v>
      </c>
      <c r="DM41" s="43">
        <f t="shared" ref="DM41:EB70" si="29">IF($U41=0,"",AY41*$CO41/$U41)</f>
        <v>0</v>
      </c>
      <c r="DN41" s="43">
        <f t="shared" si="29"/>
        <v>0</v>
      </c>
      <c r="DO41" s="43">
        <f t="shared" si="29"/>
        <v>0</v>
      </c>
      <c r="DP41" s="43">
        <f t="shared" si="29"/>
        <v>0</v>
      </c>
      <c r="DQ41" s="43">
        <f t="shared" si="29"/>
        <v>0</v>
      </c>
      <c r="DR41" s="43">
        <f t="shared" si="28"/>
        <v>0</v>
      </c>
      <c r="DS41" s="43">
        <f t="shared" si="28"/>
        <v>0</v>
      </c>
      <c r="DT41" s="43">
        <f t="shared" si="28"/>
        <v>0</v>
      </c>
      <c r="DU41" s="43">
        <f t="shared" si="28"/>
        <v>0</v>
      </c>
      <c r="DV41" s="43">
        <f t="shared" si="28"/>
        <v>0</v>
      </c>
      <c r="DW41" s="43">
        <f t="shared" si="28"/>
        <v>0</v>
      </c>
      <c r="DX41" s="43">
        <f t="shared" si="22"/>
        <v>0</v>
      </c>
      <c r="DY41" s="43">
        <f t="shared" si="22"/>
        <v>0</v>
      </c>
      <c r="DZ41" s="43">
        <f t="shared" si="22"/>
        <v>0</v>
      </c>
      <c r="EA41" s="43">
        <f t="shared" si="22"/>
        <v>0</v>
      </c>
      <c r="EB41" s="43">
        <f t="shared" si="22"/>
        <v>0</v>
      </c>
      <c r="EC41" s="43">
        <f t="shared" si="27"/>
        <v>0</v>
      </c>
      <c r="ED41" s="43">
        <f t="shared" si="27"/>
        <v>0</v>
      </c>
      <c r="EE41" s="43">
        <f t="shared" si="27"/>
        <v>0</v>
      </c>
      <c r="EF41" s="43">
        <f t="shared" si="27"/>
        <v>0</v>
      </c>
      <c r="EG41" s="43">
        <f t="shared" si="27"/>
        <v>0</v>
      </c>
      <c r="EH41" s="43">
        <f t="shared" si="27"/>
        <v>0</v>
      </c>
      <c r="EI41" s="43">
        <f t="shared" si="27"/>
        <v>0</v>
      </c>
      <c r="EJ41" s="43">
        <f t="shared" si="27"/>
        <v>0</v>
      </c>
      <c r="EK41" s="43">
        <f t="shared" si="27"/>
        <v>0</v>
      </c>
      <c r="EL41" s="43">
        <f t="shared" si="27"/>
        <v>0</v>
      </c>
      <c r="EM41" s="43">
        <f t="shared" si="27"/>
        <v>0</v>
      </c>
      <c r="EN41" s="43">
        <f t="shared" si="27"/>
        <v>0</v>
      </c>
      <c r="EO41" s="43">
        <f t="shared" si="27"/>
        <v>0</v>
      </c>
      <c r="EP41" s="43">
        <f t="shared" si="27"/>
        <v>0</v>
      </c>
      <c r="EQ41" s="43">
        <f t="shared" si="27"/>
        <v>0</v>
      </c>
      <c r="ER41" s="43">
        <f t="shared" si="26"/>
        <v>0</v>
      </c>
      <c r="ES41" s="43">
        <f t="shared" si="23"/>
        <v>0</v>
      </c>
      <c r="ET41" s="43">
        <f t="shared" si="23"/>
        <v>0</v>
      </c>
      <c r="EU41" s="43">
        <f t="shared" si="23"/>
        <v>0</v>
      </c>
      <c r="EV41" s="43">
        <f t="shared" si="23"/>
        <v>0</v>
      </c>
      <c r="EW41" s="43">
        <f t="shared" si="23"/>
        <v>0</v>
      </c>
      <c r="EX41" s="43">
        <f t="shared" si="23"/>
        <v>0</v>
      </c>
      <c r="EY41" s="43">
        <f t="shared" si="23"/>
        <v>0</v>
      </c>
    </row>
    <row r="42" spans="1:155" ht="15" customHeight="1" x14ac:dyDescent="0.25">
      <c r="A42" s="10">
        <v>39</v>
      </c>
      <c r="B42" s="11" t="str">
        <f t="shared" si="15"/>
        <v>DE-OS&amp;E Products-Diversey-Ecolab</v>
      </c>
      <c r="C42" s="10" t="s">
        <v>27</v>
      </c>
      <c r="D42" s="12" t="s">
        <v>28</v>
      </c>
      <c r="E42" s="12" t="s">
        <v>42</v>
      </c>
      <c r="F42" s="11" t="str">
        <f>IFERROR(INDEX('[1]MHR metrics per Country'!$A$2:$D$13,MATCH($E42,'[1]MHR metrics per Country'!$A$2:$A$13,0),MATCH('[1]MHR metrics per Country'!$B$1,'[1]MHR metrics per Country'!$A$1:$D$1,0)),"")</f>
        <v>DE</v>
      </c>
      <c r="G42" s="10" t="s">
        <v>54</v>
      </c>
      <c r="H42" s="12" t="s">
        <v>103</v>
      </c>
      <c r="I42" s="12" t="s">
        <v>104</v>
      </c>
      <c r="J42" s="12" t="s">
        <v>105</v>
      </c>
      <c r="K42" s="16" t="s">
        <v>106</v>
      </c>
      <c r="L42" s="33" t="s">
        <v>370</v>
      </c>
      <c r="M42" s="34"/>
      <c r="N42" s="35"/>
      <c r="O42" s="35"/>
      <c r="P42" s="35"/>
      <c r="Q42" s="36">
        <v>127879</v>
      </c>
      <c r="R42" s="36">
        <v>127879</v>
      </c>
      <c r="S42" s="35">
        <f t="shared" si="16"/>
        <v>15090</v>
      </c>
      <c r="T42" s="35"/>
      <c r="U42" s="36">
        <v>8568</v>
      </c>
      <c r="V42" s="35"/>
      <c r="W42" s="35">
        <v>6522</v>
      </c>
      <c r="X42" s="33"/>
      <c r="Y42" s="17">
        <f>IFERROR(INDEX('[1]MHR metrics per Country'!$A$2:$D$13,MATCH($E42,'[1]MHR metrics per Country'!$A$2:$A$13,0),MATCH('[1]MHR metrics per Country'!$D$1,'[1]MHR metrics per Country'!$A$1:$D$1,0)),"")</f>
        <v>1622</v>
      </c>
      <c r="Z42" s="38" t="str">
        <f t="shared" si="0"/>
        <v/>
      </c>
      <c r="AA42" s="38">
        <f t="shared" si="1"/>
        <v>1</v>
      </c>
      <c r="AB42" s="39" t="str">
        <f t="shared" si="17"/>
        <v/>
      </c>
      <c r="AC42" s="39" t="str">
        <f t="shared" si="18"/>
        <v/>
      </c>
      <c r="AD42" s="39">
        <f t="shared" si="2"/>
        <v>6.7000836728469876E-2</v>
      </c>
      <c r="AE42" s="39">
        <f t="shared" si="3"/>
        <v>6.7000836728469876E-2</v>
      </c>
      <c r="AF42" s="40">
        <f t="shared" si="4"/>
        <v>5.2823674475955613</v>
      </c>
      <c r="AG42" s="14">
        <f t="shared" si="19"/>
        <v>6522</v>
      </c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M42" s="14">
        <f t="shared" si="5"/>
        <v>15090</v>
      </c>
      <c r="CN42" s="14">
        <f t="array" ref="CN42">T42+IFERROR(IF(INDEX('[1]Battle Plan Tracker'!$A$4:$BK$61,MATCH(1,IF(('[1]Battle Plan Tracker'!$B$4:$B$61='Savings tracker full version'!$B42),IF('[1]Battle Plan Tracker'!$V$4:$V$61="",1)),0),MATCH('[1]Battle Plan Tracker'!$AY$3,'[1]Battle Plan Tracker'!$A$3:$BK$3,0))="",0,INDEX('[1]Battle Plan Tracker'!$A$4:$BK$61,MATCH(1,IF(('[1]Battle Plan Tracker'!$B$4:$B$61='Savings tracker full version'!$B42),IF('[1]Battle Plan Tracker'!$V$4:$V$61="",1)),0),MATCH('[1]Battle Plan Tracker'!$AY$3,'[1]Battle Plan Tracker'!$A$3:$BK$3,0))),0)</f>
        <v>0</v>
      </c>
      <c r="CO42" s="15">
        <f t="array" ref="CO42">U42+IFERROR(IF(INDEX('[1]Battle Plan Tracker'!$A$4:$BK$61,MATCH(1,IF(('[1]Battle Plan Tracker'!$B$4:$B$61='Savings tracker full version'!$B42),IF('[1]Battle Plan Tracker'!$V$4:$V$61="",1)),0),MATCH('[1]Battle Plan Tracker'!$BD$3,'[1]Battle Plan Tracker'!$A$3:$BK$3,0))="",0,INDEX('[1]Battle Plan Tracker'!$A$4:$BK$61,MATCH(1,IF(('[1]Battle Plan Tracker'!$B$4:$B$61='Savings tracker full version'!$B42),IF('[1]Battle Plan Tracker'!$V$4:$V$61="",1)),0),MATCH('[1]Battle Plan Tracker'!$BD$3,'[1]Battle Plan Tracker'!$A$3:$BK$3,0))),0)</f>
        <v>8568</v>
      </c>
      <c r="CP42" s="14">
        <f t="array" ref="CP42">V42+W42+IFERROR(IF(INDEX('[1]Battle Plan Tracker'!$A$4:$BK$61,MATCH(1,IF(('[1]Battle Plan Tracker'!$B$4:$B$61='Savings tracker full version'!$B42),IF('[1]Battle Plan Tracker'!$V$4:$V$61="",1)),0),MATCH('[1]Battle Plan Tracker'!$BI$3,'[1]Battle Plan Tracker'!$A$3:$BK$3,0))="",0,INDEX('[1]Battle Plan Tracker'!$A$4:$BK$61,MATCH(1,IF(('[1]Battle Plan Tracker'!$B$4:$B$61='Savings tracker full version'!$B42),IF('[1]Battle Plan Tracker'!$V$4:$V$61="",1)),0),MATCH('[1]Battle Plan Tracker'!$BI$3,'[1]Battle Plan Tracker'!$A$3:$BK$3,0))),0)</f>
        <v>6522</v>
      </c>
      <c r="CQ42" s="39" t="str">
        <f t="shared" si="6"/>
        <v/>
      </c>
      <c r="CR42" s="39" t="str">
        <f t="shared" si="7"/>
        <v/>
      </c>
      <c r="CS42" s="39">
        <f t="shared" si="8"/>
        <v>6.7000836728469876E-2</v>
      </c>
      <c r="CT42" s="39">
        <f t="shared" si="9"/>
        <v>6.7000836728469876E-2</v>
      </c>
      <c r="CU42" s="40">
        <f t="shared" si="10"/>
        <v>5.2823674475955613</v>
      </c>
      <c r="CW42" s="43">
        <f t="shared" si="25"/>
        <v>0</v>
      </c>
      <c r="CX42" s="43">
        <f t="shared" si="25"/>
        <v>0</v>
      </c>
      <c r="CY42" s="43">
        <f t="shared" si="25"/>
        <v>0</v>
      </c>
      <c r="CZ42" s="43">
        <f t="shared" si="25"/>
        <v>0</v>
      </c>
      <c r="DA42" s="43">
        <f t="shared" si="25"/>
        <v>0</v>
      </c>
      <c r="DB42" s="43">
        <f t="shared" si="25"/>
        <v>0</v>
      </c>
      <c r="DC42" s="43">
        <f t="shared" si="25"/>
        <v>0</v>
      </c>
      <c r="DD42" s="43">
        <f t="shared" si="25"/>
        <v>0</v>
      </c>
      <c r="DE42" s="43">
        <f t="shared" si="25"/>
        <v>0</v>
      </c>
      <c r="DF42" s="43">
        <f t="shared" si="25"/>
        <v>0</v>
      </c>
      <c r="DG42" s="43">
        <f t="shared" si="25"/>
        <v>0</v>
      </c>
      <c r="DH42" s="43">
        <f t="shared" si="25"/>
        <v>0</v>
      </c>
      <c r="DI42" s="43">
        <f t="shared" si="25"/>
        <v>0</v>
      </c>
      <c r="DJ42" s="43">
        <f t="shared" si="25"/>
        <v>0</v>
      </c>
      <c r="DK42" s="43">
        <f t="shared" si="25"/>
        <v>0</v>
      </c>
      <c r="DL42" s="43">
        <f t="shared" si="25"/>
        <v>0</v>
      </c>
      <c r="DM42" s="43">
        <f t="shared" si="29"/>
        <v>0</v>
      </c>
      <c r="DN42" s="43">
        <f t="shared" si="29"/>
        <v>0</v>
      </c>
      <c r="DO42" s="43">
        <f t="shared" si="29"/>
        <v>0</v>
      </c>
      <c r="DP42" s="43">
        <f t="shared" si="29"/>
        <v>0</v>
      </c>
      <c r="DQ42" s="43">
        <f t="shared" si="29"/>
        <v>0</v>
      </c>
      <c r="DR42" s="43">
        <f t="shared" si="28"/>
        <v>0</v>
      </c>
      <c r="DS42" s="43">
        <f t="shared" si="28"/>
        <v>0</v>
      </c>
      <c r="DT42" s="43">
        <f t="shared" si="28"/>
        <v>0</v>
      </c>
      <c r="DU42" s="43">
        <f t="shared" si="28"/>
        <v>0</v>
      </c>
      <c r="DV42" s="43">
        <f t="shared" si="28"/>
        <v>0</v>
      </c>
      <c r="DW42" s="43">
        <f t="shared" si="28"/>
        <v>0</v>
      </c>
      <c r="DX42" s="43">
        <f t="shared" si="22"/>
        <v>0</v>
      </c>
      <c r="DY42" s="43">
        <f t="shared" si="22"/>
        <v>0</v>
      </c>
      <c r="DZ42" s="43">
        <f t="shared" si="22"/>
        <v>0</v>
      </c>
      <c r="EA42" s="43">
        <f t="shared" si="22"/>
        <v>0</v>
      </c>
      <c r="EB42" s="43">
        <f t="shared" si="22"/>
        <v>0</v>
      </c>
      <c r="EC42" s="43">
        <f t="shared" si="27"/>
        <v>0</v>
      </c>
      <c r="ED42" s="43">
        <f t="shared" si="27"/>
        <v>0</v>
      </c>
      <c r="EE42" s="43">
        <f t="shared" si="27"/>
        <v>0</v>
      </c>
      <c r="EF42" s="43">
        <f t="shared" si="27"/>
        <v>0</v>
      </c>
      <c r="EG42" s="43">
        <f t="shared" si="27"/>
        <v>0</v>
      </c>
      <c r="EH42" s="43">
        <f t="shared" si="27"/>
        <v>0</v>
      </c>
      <c r="EI42" s="43">
        <f t="shared" si="27"/>
        <v>0</v>
      </c>
      <c r="EJ42" s="43">
        <f t="shared" si="27"/>
        <v>0</v>
      </c>
      <c r="EK42" s="43">
        <f t="shared" si="27"/>
        <v>0</v>
      </c>
      <c r="EL42" s="43">
        <f t="shared" si="27"/>
        <v>0</v>
      </c>
      <c r="EM42" s="43">
        <f t="shared" si="27"/>
        <v>0</v>
      </c>
      <c r="EN42" s="43">
        <f t="shared" si="27"/>
        <v>0</v>
      </c>
      <c r="EO42" s="43">
        <f t="shared" si="27"/>
        <v>0</v>
      </c>
      <c r="EP42" s="43">
        <f t="shared" si="27"/>
        <v>0</v>
      </c>
      <c r="EQ42" s="43">
        <f t="shared" si="27"/>
        <v>0</v>
      </c>
      <c r="ER42" s="43">
        <f t="shared" si="26"/>
        <v>0</v>
      </c>
      <c r="ES42" s="43">
        <f t="shared" si="23"/>
        <v>0</v>
      </c>
      <c r="ET42" s="43">
        <f t="shared" si="23"/>
        <v>0</v>
      </c>
      <c r="EU42" s="43">
        <f t="shared" si="23"/>
        <v>0</v>
      </c>
      <c r="EV42" s="43">
        <f t="shared" si="23"/>
        <v>0</v>
      </c>
      <c r="EW42" s="43">
        <f t="shared" si="23"/>
        <v>0</v>
      </c>
      <c r="EX42" s="43">
        <f t="shared" si="23"/>
        <v>0</v>
      </c>
      <c r="EY42" s="43">
        <f t="shared" si="23"/>
        <v>0</v>
      </c>
    </row>
    <row r="43" spans="1:155" ht="15" customHeight="1" x14ac:dyDescent="0.25">
      <c r="A43" s="10">
        <v>40</v>
      </c>
      <c r="B43" s="11" t="str">
        <f t="shared" si="15"/>
        <v>CH-OS&amp;E Products-Diversey-Ecolab</v>
      </c>
      <c r="C43" s="10" t="s">
        <v>27</v>
      </c>
      <c r="D43" s="12" t="s">
        <v>28</v>
      </c>
      <c r="E43" s="12" t="s">
        <v>29</v>
      </c>
      <c r="F43" s="11" t="str">
        <f>IFERROR(INDEX('[1]MHR metrics per Country'!$A$2:$D$13,MATCH($E43,'[1]MHR metrics per Country'!$A$2:$A$13,0),MATCH('[1]MHR metrics per Country'!$B$1,'[1]MHR metrics per Country'!$A$1:$D$1,0)),"")</f>
        <v>CH</v>
      </c>
      <c r="G43" s="10" t="s">
        <v>54</v>
      </c>
      <c r="H43" s="12" t="s">
        <v>103</v>
      </c>
      <c r="I43" s="12" t="s">
        <v>104</v>
      </c>
      <c r="J43" s="12" t="s">
        <v>105</v>
      </c>
      <c r="K43" s="16" t="s">
        <v>106</v>
      </c>
      <c r="L43" s="33" t="s">
        <v>370</v>
      </c>
      <c r="M43" s="34"/>
      <c r="N43" s="35"/>
      <c r="O43" s="35"/>
      <c r="P43" s="35"/>
      <c r="Q43" s="36">
        <v>484135</v>
      </c>
      <c r="R43" s="36">
        <v>484135</v>
      </c>
      <c r="S43" s="35">
        <f t="shared" si="16"/>
        <v>57128</v>
      </c>
      <c r="T43" s="35"/>
      <c r="U43" s="36">
        <v>24207</v>
      </c>
      <c r="V43" s="35"/>
      <c r="W43" s="35">
        <v>32921</v>
      </c>
      <c r="X43" s="33"/>
      <c r="Y43" s="17">
        <f>IFERROR(INDEX('[1]MHR metrics per Country'!$A$2:$D$13,MATCH($E43,'[1]MHR metrics per Country'!$A$2:$A$13,0),MATCH('[1]MHR metrics per Country'!$D$1,'[1]MHR metrics per Country'!$A$1:$D$1,0)),"")</f>
        <v>1306</v>
      </c>
      <c r="Z43" s="38" t="str">
        <f t="shared" si="0"/>
        <v/>
      </c>
      <c r="AA43" s="38">
        <f t="shared" si="1"/>
        <v>1</v>
      </c>
      <c r="AB43" s="39" t="str">
        <f t="shared" si="17"/>
        <v/>
      </c>
      <c r="AC43" s="39" t="str">
        <f t="shared" si="18"/>
        <v/>
      </c>
      <c r="AD43" s="39">
        <f t="shared" si="2"/>
        <v>5.000051638489264E-2</v>
      </c>
      <c r="AE43" s="39">
        <f t="shared" si="3"/>
        <v>5.000051638489264E-2</v>
      </c>
      <c r="AF43" s="40">
        <f t="shared" si="4"/>
        <v>18.535222052067382</v>
      </c>
      <c r="AG43" s="14">
        <f t="shared" si="19"/>
        <v>32921</v>
      </c>
      <c r="AH43" s="41"/>
      <c r="AI43" s="42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  <c r="CG43" s="43"/>
      <c r="CH43" s="43"/>
      <c r="CI43" s="43"/>
      <c r="CJ43" s="43"/>
      <c r="CK43" s="43"/>
      <c r="CM43" s="14">
        <f t="shared" si="5"/>
        <v>57128</v>
      </c>
      <c r="CN43" s="14">
        <f t="array" ref="CN43">T43+IFERROR(IF(INDEX('[1]Battle Plan Tracker'!$A$4:$BK$61,MATCH(1,IF(('[1]Battle Plan Tracker'!$B$4:$B$61='Savings tracker full version'!$B43),IF('[1]Battle Plan Tracker'!$V$4:$V$61="",1)),0),MATCH('[1]Battle Plan Tracker'!$AY$3,'[1]Battle Plan Tracker'!$A$3:$BK$3,0))="",0,INDEX('[1]Battle Plan Tracker'!$A$4:$BK$61,MATCH(1,IF(('[1]Battle Plan Tracker'!$B$4:$B$61='Savings tracker full version'!$B43),IF('[1]Battle Plan Tracker'!$V$4:$V$61="",1)),0),MATCH('[1]Battle Plan Tracker'!$AY$3,'[1]Battle Plan Tracker'!$A$3:$BK$3,0))),0)</f>
        <v>0</v>
      </c>
      <c r="CO43" s="15">
        <f t="array" ref="CO43">U43+IFERROR(IF(INDEX('[1]Battle Plan Tracker'!$A$4:$BK$61,MATCH(1,IF(('[1]Battle Plan Tracker'!$B$4:$B$61='Savings tracker full version'!$B43),IF('[1]Battle Plan Tracker'!$V$4:$V$61="",1)),0),MATCH('[1]Battle Plan Tracker'!$BD$3,'[1]Battle Plan Tracker'!$A$3:$BK$3,0))="",0,INDEX('[1]Battle Plan Tracker'!$A$4:$BK$61,MATCH(1,IF(('[1]Battle Plan Tracker'!$B$4:$B$61='Savings tracker full version'!$B43),IF('[1]Battle Plan Tracker'!$V$4:$V$61="",1)),0),MATCH('[1]Battle Plan Tracker'!$BD$3,'[1]Battle Plan Tracker'!$A$3:$BK$3,0))),0)</f>
        <v>24207</v>
      </c>
      <c r="CP43" s="14">
        <f t="array" ref="CP43">V43+W43+IFERROR(IF(INDEX('[1]Battle Plan Tracker'!$A$4:$BK$61,MATCH(1,IF(('[1]Battle Plan Tracker'!$B$4:$B$61='Savings tracker full version'!$B43),IF('[1]Battle Plan Tracker'!$V$4:$V$61="",1)),0),MATCH('[1]Battle Plan Tracker'!$BI$3,'[1]Battle Plan Tracker'!$A$3:$BK$3,0))="",0,INDEX('[1]Battle Plan Tracker'!$A$4:$BK$61,MATCH(1,IF(('[1]Battle Plan Tracker'!$B$4:$B$61='Savings tracker full version'!$B43),IF('[1]Battle Plan Tracker'!$V$4:$V$61="",1)),0),MATCH('[1]Battle Plan Tracker'!$BI$3,'[1]Battle Plan Tracker'!$A$3:$BK$3,0))),0)</f>
        <v>32921</v>
      </c>
      <c r="CQ43" s="39" t="str">
        <f t="shared" si="6"/>
        <v/>
      </c>
      <c r="CR43" s="39" t="str">
        <f t="shared" si="7"/>
        <v/>
      </c>
      <c r="CS43" s="39">
        <f t="shared" si="8"/>
        <v>5.000051638489264E-2</v>
      </c>
      <c r="CT43" s="39">
        <f t="shared" si="9"/>
        <v>5.000051638489264E-2</v>
      </c>
      <c r="CU43" s="40">
        <f t="shared" si="10"/>
        <v>18.535222052067382</v>
      </c>
      <c r="CW43" s="43">
        <f t="shared" si="25"/>
        <v>0</v>
      </c>
      <c r="CX43" s="43">
        <f t="shared" si="25"/>
        <v>0</v>
      </c>
      <c r="CY43" s="43">
        <f t="shared" si="25"/>
        <v>0</v>
      </c>
      <c r="CZ43" s="43">
        <f t="shared" si="25"/>
        <v>0</v>
      </c>
      <c r="DA43" s="43">
        <f t="shared" si="25"/>
        <v>0</v>
      </c>
      <c r="DB43" s="43">
        <f t="shared" si="25"/>
        <v>0</v>
      </c>
      <c r="DC43" s="43">
        <f t="shared" si="25"/>
        <v>0</v>
      </c>
      <c r="DD43" s="43">
        <f t="shared" si="25"/>
        <v>0</v>
      </c>
      <c r="DE43" s="43">
        <f t="shared" si="25"/>
        <v>0</v>
      </c>
      <c r="DF43" s="43">
        <f t="shared" si="25"/>
        <v>0</v>
      </c>
      <c r="DG43" s="43">
        <f t="shared" si="25"/>
        <v>0</v>
      </c>
      <c r="DH43" s="43">
        <f t="shared" si="25"/>
        <v>0</v>
      </c>
      <c r="DI43" s="43">
        <f t="shared" si="25"/>
        <v>0</v>
      </c>
      <c r="DJ43" s="43">
        <f t="shared" si="25"/>
        <v>0</v>
      </c>
      <c r="DK43" s="43">
        <f t="shared" si="25"/>
        <v>0</v>
      </c>
      <c r="DL43" s="43">
        <f t="shared" si="25"/>
        <v>0</v>
      </c>
      <c r="DM43" s="43">
        <f t="shared" si="29"/>
        <v>0</v>
      </c>
      <c r="DN43" s="43">
        <f t="shared" si="29"/>
        <v>0</v>
      </c>
      <c r="DO43" s="43">
        <f t="shared" si="29"/>
        <v>0</v>
      </c>
      <c r="DP43" s="43">
        <f t="shared" si="29"/>
        <v>0</v>
      </c>
      <c r="DQ43" s="43">
        <f t="shared" si="29"/>
        <v>0</v>
      </c>
      <c r="DR43" s="43">
        <f t="shared" si="28"/>
        <v>0</v>
      </c>
      <c r="DS43" s="43">
        <f t="shared" si="28"/>
        <v>0</v>
      </c>
      <c r="DT43" s="43">
        <f t="shared" si="28"/>
        <v>0</v>
      </c>
      <c r="DU43" s="43">
        <f t="shared" si="28"/>
        <v>0</v>
      </c>
      <c r="DV43" s="43">
        <f t="shared" si="28"/>
        <v>0</v>
      </c>
      <c r="DW43" s="43">
        <f t="shared" si="28"/>
        <v>0</v>
      </c>
      <c r="DX43" s="43">
        <f t="shared" si="22"/>
        <v>0</v>
      </c>
      <c r="DY43" s="43">
        <f t="shared" si="22"/>
        <v>0</v>
      </c>
      <c r="DZ43" s="43">
        <f t="shared" si="22"/>
        <v>0</v>
      </c>
      <c r="EA43" s="43">
        <f t="shared" si="22"/>
        <v>0</v>
      </c>
      <c r="EB43" s="43">
        <f t="shared" si="22"/>
        <v>0</v>
      </c>
      <c r="EC43" s="43">
        <f t="shared" si="27"/>
        <v>0</v>
      </c>
      <c r="ED43" s="43">
        <f t="shared" si="27"/>
        <v>0</v>
      </c>
      <c r="EE43" s="43">
        <f t="shared" si="27"/>
        <v>0</v>
      </c>
      <c r="EF43" s="43">
        <f t="shared" si="27"/>
        <v>0</v>
      </c>
      <c r="EG43" s="43">
        <f t="shared" si="27"/>
        <v>0</v>
      </c>
      <c r="EH43" s="43">
        <f t="shared" si="27"/>
        <v>0</v>
      </c>
      <c r="EI43" s="43">
        <f t="shared" si="27"/>
        <v>0</v>
      </c>
      <c r="EJ43" s="43">
        <f t="shared" si="27"/>
        <v>0</v>
      </c>
      <c r="EK43" s="43">
        <f t="shared" si="27"/>
        <v>0</v>
      </c>
      <c r="EL43" s="43">
        <f t="shared" si="27"/>
        <v>0</v>
      </c>
      <c r="EM43" s="43">
        <f t="shared" si="27"/>
        <v>0</v>
      </c>
      <c r="EN43" s="43">
        <f t="shared" si="27"/>
        <v>0</v>
      </c>
      <c r="EO43" s="43">
        <f t="shared" si="27"/>
        <v>0</v>
      </c>
      <c r="EP43" s="43">
        <f t="shared" si="27"/>
        <v>0</v>
      </c>
      <c r="EQ43" s="43">
        <f t="shared" si="27"/>
        <v>0</v>
      </c>
      <c r="ER43" s="43">
        <f t="shared" si="26"/>
        <v>0</v>
      </c>
      <c r="ES43" s="43">
        <f t="shared" si="23"/>
        <v>0</v>
      </c>
      <c r="ET43" s="43">
        <f t="shared" si="23"/>
        <v>0</v>
      </c>
      <c r="EU43" s="43">
        <f t="shared" si="23"/>
        <v>0</v>
      </c>
      <c r="EV43" s="43">
        <f t="shared" si="23"/>
        <v>0</v>
      </c>
      <c r="EW43" s="43">
        <f t="shared" si="23"/>
        <v>0</v>
      </c>
      <c r="EX43" s="43">
        <f t="shared" si="23"/>
        <v>0</v>
      </c>
      <c r="EY43" s="43">
        <f t="shared" si="23"/>
        <v>0</v>
      </c>
    </row>
    <row r="44" spans="1:155" ht="15" customHeight="1" x14ac:dyDescent="0.25">
      <c r="A44" s="10">
        <v>41</v>
      </c>
      <c r="B44" s="11" t="str">
        <f t="shared" si="15"/>
        <v>SA-OS&amp;E Products-Hygienic Paper Company_Common</v>
      </c>
      <c r="C44" s="10" t="s">
        <v>107</v>
      </c>
      <c r="D44" s="12" t="s">
        <v>101</v>
      </c>
      <c r="E44" s="12" t="s">
        <v>108</v>
      </c>
      <c r="F44" s="11" t="str">
        <f>IFERROR(INDEX('[1]MHR metrics per Country'!$A$2:$D$13,MATCH($E44,'[1]MHR metrics per Country'!$A$2:$A$13,0),MATCH('[1]MHR metrics per Country'!$B$1,'[1]MHR metrics per Country'!$A$1:$D$1,0)),"")</f>
        <v>SA</v>
      </c>
      <c r="G44" s="10" t="s">
        <v>54</v>
      </c>
      <c r="H44" s="12" t="s">
        <v>131</v>
      </c>
      <c r="I44" s="12" t="s">
        <v>131</v>
      </c>
      <c r="J44" s="12" t="s">
        <v>56</v>
      </c>
      <c r="K44" s="16" t="s">
        <v>57</v>
      </c>
      <c r="L44" s="33" t="s">
        <v>370</v>
      </c>
      <c r="M44" s="34">
        <v>10</v>
      </c>
      <c r="N44" s="35">
        <v>140347.20419194186</v>
      </c>
      <c r="O44" s="35">
        <v>140347.20419194186</v>
      </c>
      <c r="P44" s="35">
        <v>93758.58569169401</v>
      </c>
      <c r="Q44" s="36">
        <v>491080.79401420918</v>
      </c>
      <c r="R44" s="36">
        <v>474176.12764651736</v>
      </c>
      <c r="S44" s="35">
        <f t="shared" si="16"/>
        <v>49202.41747849682</v>
      </c>
      <c r="T44" s="35">
        <v>245.6918797378253</v>
      </c>
      <c r="U44" s="36">
        <v>53061.793612953472</v>
      </c>
      <c r="V44" s="35">
        <v>25.40877198345293</v>
      </c>
      <c r="W44" s="35">
        <v>-4130.4767861779237</v>
      </c>
      <c r="X44" s="33"/>
      <c r="Y44" s="17">
        <f>IFERROR(INDEX('[1]MHR metrics per Country'!$A$2:$D$13,MATCH($E44,'[1]MHR metrics per Country'!$A$2:$A$13,0),MATCH('[1]MHR metrics per Country'!$D$1,'[1]MHR metrics per Country'!$A$1:$D$1,0)),"")</f>
        <v>3950</v>
      </c>
      <c r="Z44" s="38">
        <f t="shared" si="0"/>
        <v>0.66804740594239231</v>
      </c>
      <c r="AA44" s="38">
        <f t="shared" si="1"/>
        <v>0.9655766086278611</v>
      </c>
      <c r="AB44" s="39">
        <f t="shared" si="17"/>
        <v>2.6204733990520391E-3</v>
      </c>
      <c r="AC44" s="39">
        <f t="shared" si="18"/>
        <v>1.7506004565777584E-3</v>
      </c>
      <c r="AD44" s="39">
        <f t="shared" si="2"/>
        <v>0.11190313159862254</v>
      </c>
      <c r="AE44" s="39">
        <f t="shared" si="3"/>
        <v>0.1080510463038352</v>
      </c>
      <c r="AF44" s="40">
        <f t="shared" si="4"/>
        <v>13.43336547163379</v>
      </c>
      <c r="AG44" s="14">
        <f t="shared" si="19"/>
        <v>-4105.0680141944704</v>
      </c>
      <c r="AH44" s="41"/>
      <c r="AI44" s="42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  <c r="CB44" s="43"/>
      <c r="CC44" s="43"/>
      <c r="CD44" s="43"/>
      <c r="CE44" s="43"/>
      <c r="CF44" s="43"/>
      <c r="CG44" s="43"/>
      <c r="CH44" s="43"/>
      <c r="CI44" s="43"/>
      <c r="CJ44" s="43"/>
      <c r="CK44" s="43"/>
      <c r="CM44" s="14">
        <f t="shared" si="5"/>
        <v>49202.417478496827</v>
      </c>
      <c r="CN44" s="14">
        <f t="array" ref="CN44">T44+IFERROR(IF(INDEX('[1]Battle Plan Tracker'!$A$4:$BK$61,MATCH(1,IF(('[1]Battle Plan Tracker'!$B$4:$B$61='Savings tracker full version'!$B44),IF('[1]Battle Plan Tracker'!$V$4:$V$61="",1)),0),MATCH('[1]Battle Plan Tracker'!$AY$3,'[1]Battle Plan Tracker'!$A$3:$BK$3,0))="",0,INDEX('[1]Battle Plan Tracker'!$A$4:$BK$61,MATCH(1,IF(('[1]Battle Plan Tracker'!$B$4:$B$61='Savings tracker full version'!$B44),IF('[1]Battle Plan Tracker'!$V$4:$V$61="",1)),0),MATCH('[1]Battle Plan Tracker'!$AY$3,'[1]Battle Plan Tracker'!$A$3:$BK$3,0))),0)</f>
        <v>245.6918797378253</v>
      </c>
      <c r="CO44" s="15">
        <f t="array" ref="CO44">U44+IFERROR(IF(INDEX('[1]Battle Plan Tracker'!$A$4:$BK$61,MATCH(1,IF(('[1]Battle Plan Tracker'!$B$4:$B$61='Savings tracker full version'!$B44),IF('[1]Battle Plan Tracker'!$V$4:$V$61="",1)),0),MATCH('[1]Battle Plan Tracker'!$BD$3,'[1]Battle Plan Tracker'!$A$3:$BK$3,0))="",0,INDEX('[1]Battle Plan Tracker'!$A$4:$BK$61,MATCH(1,IF(('[1]Battle Plan Tracker'!$B$4:$B$61='Savings tracker full version'!$B44),IF('[1]Battle Plan Tracker'!$V$4:$V$61="",1)),0),MATCH('[1]Battle Plan Tracker'!$BD$3,'[1]Battle Plan Tracker'!$A$3:$BK$3,0))),0)</f>
        <v>53061.793612953472</v>
      </c>
      <c r="CP44" s="14">
        <f t="array" ref="CP44">V44+W44+IFERROR(IF(INDEX('[1]Battle Plan Tracker'!$A$4:$BK$61,MATCH(1,IF(('[1]Battle Plan Tracker'!$B$4:$B$61='Savings tracker full version'!$B44),IF('[1]Battle Plan Tracker'!$V$4:$V$61="",1)),0),MATCH('[1]Battle Plan Tracker'!$BI$3,'[1]Battle Plan Tracker'!$A$3:$BK$3,0))="",0,INDEX('[1]Battle Plan Tracker'!$A$4:$BK$61,MATCH(1,IF(('[1]Battle Plan Tracker'!$B$4:$B$61='Savings tracker full version'!$B44),IF('[1]Battle Plan Tracker'!$V$4:$V$61="",1)),0),MATCH('[1]Battle Plan Tracker'!$BI$3,'[1]Battle Plan Tracker'!$A$3:$BK$3,0))),0)</f>
        <v>-4105.0680141944704</v>
      </c>
      <c r="CQ44" s="39">
        <f t="shared" si="6"/>
        <v>2.6204733990520391E-3</v>
      </c>
      <c r="CR44" s="39">
        <f t="shared" si="7"/>
        <v>1.7506004565777584E-3</v>
      </c>
      <c r="CS44" s="39">
        <f t="shared" si="8"/>
        <v>0.11190313159862254</v>
      </c>
      <c r="CT44" s="39">
        <f t="shared" si="9"/>
        <v>0.1080510463038352</v>
      </c>
      <c r="CU44" s="40">
        <f t="shared" si="10"/>
        <v>13.43336547163379</v>
      </c>
      <c r="CW44" s="43">
        <f t="shared" si="25"/>
        <v>0</v>
      </c>
      <c r="CX44" s="43">
        <f t="shared" si="25"/>
        <v>0</v>
      </c>
      <c r="CY44" s="43">
        <f t="shared" si="25"/>
        <v>0</v>
      </c>
      <c r="CZ44" s="43">
        <f t="shared" si="25"/>
        <v>0</v>
      </c>
      <c r="DA44" s="43">
        <f t="shared" si="25"/>
        <v>0</v>
      </c>
      <c r="DB44" s="43">
        <f t="shared" si="25"/>
        <v>0</v>
      </c>
      <c r="DC44" s="43">
        <f t="shared" si="25"/>
        <v>0</v>
      </c>
      <c r="DD44" s="43">
        <f t="shared" si="25"/>
        <v>0</v>
      </c>
      <c r="DE44" s="43">
        <f t="shared" si="25"/>
        <v>0</v>
      </c>
      <c r="DF44" s="43">
        <f t="shared" si="25"/>
        <v>0</v>
      </c>
      <c r="DG44" s="43">
        <f t="shared" si="25"/>
        <v>0</v>
      </c>
      <c r="DH44" s="43">
        <f t="shared" si="25"/>
        <v>0</v>
      </c>
      <c r="DI44" s="43">
        <f t="shared" si="25"/>
        <v>0</v>
      </c>
      <c r="DJ44" s="43">
        <f t="shared" si="25"/>
        <v>0</v>
      </c>
      <c r="DK44" s="43">
        <f t="shared" si="25"/>
        <v>0</v>
      </c>
      <c r="DL44" s="43">
        <f t="shared" si="25"/>
        <v>0</v>
      </c>
      <c r="DM44" s="43">
        <f t="shared" si="29"/>
        <v>0</v>
      </c>
      <c r="DN44" s="43">
        <f t="shared" si="29"/>
        <v>0</v>
      </c>
      <c r="DO44" s="43">
        <f t="shared" si="29"/>
        <v>0</v>
      </c>
      <c r="DP44" s="43">
        <f t="shared" si="29"/>
        <v>0</v>
      </c>
      <c r="DQ44" s="43">
        <f t="shared" si="29"/>
        <v>0</v>
      </c>
      <c r="DR44" s="43">
        <f t="shared" si="28"/>
        <v>0</v>
      </c>
      <c r="DS44" s="43">
        <f t="shared" si="28"/>
        <v>0</v>
      </c>
      <c r="DT44" s="43">
        <f t="shared" si="28"/>
        <v>0</v>
      </c>
      <c r="DU44" s="43">
        <f t="shared" si="28"/>
        <v>0</v>
      </c>
      <c r="DV44" s="43">
        <f t="shared" si="28"/>
        <v>0</v>
      </c>
      <c r="DW44" s="43">
        <f t="shared" si="28"/>
        <v>0</v>
      </c>
      <c r="DX44" s="43">
        <f t="shared" si="22"/>
        <v>0</v>
      </c>
      <c r="DY44" s="43">
        <f t="shared" si="22"/>
        <v>0</v>
      </c>
      <c r="DZ44" s="43">
        <f t="shared" si="22"/>
        <v>0</v>
      </c>
      <c r="EA44" s="43">
        <f t="shared" si="22"/>
        <v>0</v>
      </c>
      <c r="EB44" s="43">
        <f t="shared" si="22"/>
        <v>0</v>
      </c>
      <c r="EC44" s="43">
        <f t="shared" si="27"/>
        <v>0</v>
      </c>
      <c r="ED44" s="43">
        <f t="shared" si="27"/>
        <v>0</v>
      </c>
      <c r="EE44" s="43">
        <f t="shared" si="27"/>
        <v>0</v>
      </c>
      <c r="EF44" s="43">
        <f t="shared" si="27"/>
        <v>0</v>
      </c>
      <c r="EG44" s="43">
        <f t="shared" si="27"/>
        <v>0</v>
      </c>
      <c r="EH44" s="43">
        <f t="shared" si="27"/>
        <v>0</v>
      </c>
      <c r="EI44" s="43">
        <f t="shared" si="27"/>
        <v>0</v>
      </c>
      <c r="EJ44" s="43">
        <f t="shared" si="27"/>
        <v>0</v>
      </c>
      <c r="EK44" s="43">
        <f t="shared" si="27"/>
        <v>0</v>
      </c>
      <c r="EL44" s="43">
        <f t="shared" si="27"/>
        <v>0</v>
      </c>
      <c r="EM44" s="43">
        <f t="shared" si="27"/>
        <v>0</v>
      </c>
      <c r="EN44" s="43">
        <f t="shared" si="27"/>
        <v>0</v>
      </c>
      <c r="EO44" s="43">
        <f t="shared" si="27"/>
        <v>0</v>
      </c>
      <c r="EP44" s="43">
        <f t="shared" si="27"/>
        <v>0</v>
      </c>
      <c r="EQ44" s="43">
        <f t="shared" si="27"/>
        <v>0</v>
      </c>
      <c r="ER44" s="43">
        <f t="shared" si="26"/>
        <v>0</v>
      </c>
      <c r="ES44" s="43">
        <f t="shared" si="23"/>
        <v>0</v>
      </c>
      <c r="ET44" s="43">
        <f t="shared" si="23"/>
        <v>0</v>
      </c>
      <c r="EU44" s="43">
        <f t="shared" si="23"/>
        <v>0</v>
      </c>
      <c r="EV44" s="43">
        <f t="shared" si="23"/>
        <v>0</v>
      </c>
      <c r="EW44" s="43">
        <f t="shared" si="23"/>
        <v>0</v>
      </c>
      <c r="EX44" s="43">
        <f t="shared" si="23"/>
        <v>0</v>
      </c>
      <c r="EY44" s="43">
        <f t="shared" si="23"/>
        <v>0</v>
      </c>
    </row>
    <row r="45" spans="1:155" ht="15" customHeight="1" x14ac:dyDescent="0.25">
      <c r="A45" s="10">
        <v>42</v>
      </c>
      <c r="B45" s="11" t="str">
        <f t="shared" si="15"/>
        <v>EG-F&amp;B-Meat, Poultry, Rabbit_Common</v>
      </c>
      <c r="C45" s="10" t="s">
        <v>100</v>
      </c>
      <c r="D45" s="12" t="s">
        <v>101</v>
      </c>
      <c r="E45" s="12" t="s">
        <v>102</v>
      </c>
      <c r="F45" s="11" t="str">
        <f>IFERROR(INDEX('[1]MHR metrics per Country'!$A$2:$D$13,MATCH($E45,'[1]MHR metrics per Country'!$A$2:$A$13,0),MATCH('[1]MHR metrics per Country'!$B$1,'[1]MHR metrics per Country'!$A$1:$D$1,0)),"")</f>
        <v>EG</v>
      </c>
      <c r="G45" s="10" t="s">
        <v>30</v>
      </c>
      <c r="H45" s="12" t="s">
        <v>132</v>
      </c>
      <c r="I45" s="12" t="s">
        <v>132</v>
      </c>
      <c r="J45" s="12" t="s">
        <v>62</v>
      </c>
      <c r="K45" s="16" t="s">
        <v>63</v>
      </c>
      <c r="L45" s="33" t="s">
        <v>370</v>
      </c>
      <c r="M45" s="34">
        <v>201</v>
      </c>
      <c r="N45" s="35">
        <f>201363903.20459/EUREGP</f>
        <v>9983138.8175043613</v>
      </c>
      <c r="O45" s="35">
        <f>201363903.20459/EUREGP</f>
        <v>9983138.8175043613</v>
      </c>
      <c r="P45" s="35">
        <v>1138694.5463172768</v>
      </c>
      <c r="Q45" s="36">
        <f>9312425.8953633/EUREGP</f>
        <v>461687.71543267852</v>
      </c>
      <c r="R45" s="36">
        <v>266253.8661668601</v>
      </c>
      <c r="S45" s="35">
        <f t="shared" si="16"/>
        <v>203412.1113793957</v>
      </c>
      <c r="T45" s="35">
        <v>172211.59842948633</v>
      </c>
      <c r="U45" s="36">
        <v>31200.512949909364</v>
      </c>
      <c r="V45" s="35"/>
      <c r="W45" s="35"/>
      <c r="X45" s="33"/>
      <c r="Y45" s="17">
        <f>IFERROR(INDEX('[1]MHR metrics per Country'!$A$2:$D$13,MATCH($E45,'[1]MHR metrics per Country'!$A$2:$A$13,0),MATCH('[1]MHR metrics per Country'!$D$1,'[1]MHR metrics per Country'!$A$1:$D$1,0)),"")</f>
        <v>3074</v>
      </c>
      <c r="Z45" s="38">
        <f t="shared" si="0"/>
        <v>0.11406177627428142</v>
      </c>
      <c r="AA45" s="38">
        <f t="shared" si="1"/>
        <v>0.57669688247463058</v>
      </c>
      <c r="AB45" s="39">
        <f t="shared" si="17"/>
        <v>0.15123599123790188</v>
      </c>
      <c r="AC45" s="39">
        <f t="shared" si="18"/>
        <v>1.725024579719675E-2</v>
      </c>
      <c r="AD45" s="39">
        <f t="shared" si="2"/>
        <v>0.11718332356667506</v>
      </c>
      <c r="AE45" s="39">
        <f t="shared" si="3"/>
        <v>6.7579257378917415E-2</v>
      </c>
      <c r="AF45" s="40">
        <f t="shared" si="4"/>
        <v>10.149809027296476</v>
      </c>
      <c r="AG45" s="14">
        <f t="shared" si="19"/>
        <v>0</v>
      </c>
      <c r="AH45" s="41"/>
      <c r="AI45" s="42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3"/>
      <c r="CM45" s="14">
        <f t="shared" si="5"/>
        <v>203412.1113793957</v>
      </c>
      <c r="CN45" s="14">
        <f t="array" ref="CN45">T45+IFERROR(IF(INDEX('[1]Battle Plan Tracker'!$A$4:$BK$61,MATCH(1,IF(('[1]Battle Plan Tracker'!$B$4:$B$61='Savings tracker full version'!$B45),IF('[1]Battle Plan Tracker'!$V$4:$V$61="",1)),0),MATCH('[1]Battle Plan Tracker'!$AY$3,'[1]Battle Plan Tracker'!$A$3:$BK$3,0))="",0,INDEX('[1]Battle Plan Tracker'!$A$4:$BK$61,MATCH(1,IF(('[1]Battle Plan Tracker'!$B$4:$B$61='Savings tracker full version'!$B45),IF('[1]Battle Plan Tracker'!$V$4:$V$61="",1)),0),MATCH('[1]Battle Plan Tracker'!$AY$3,'[1]Battle Plan Tracker'!$A$3:$BK$3,0))),0)</f>
        <v>172211.59842948633</v>
      </c>
      <c r="CO45" s="15">
        <f t="array" ref="CO45">U45+IFERROR(IF(INDEX('[1]Battle Plan Tracker'!$A$4:$BK$61,MATCH(1,IF(('[1]Battle Plan Tracker'!$B$4:$B$61='Savings tracker full version'!$B45),IF('[1]Battle Plan Tracker'!$V$4:$V$61="",1)),0),MATCH('[1]Battle Plan Tracker'!$BD$3,'[1]Battle Plan Tracker'!$A$3:$BK$3,0))="",0,INDEX('[1]Battle Plan Tracker'!$A$4:$BK$61,MATCH(1,IF(('[1]Battle Plan Tracker'!$B$4:$B$61='Savings tracker full version'!$B45),IF('[1]Battle Plan Tracker'!$V$4:$V$61="",1)),0),MATCH('[1]Battle Plan Tracker'!$BD$3,'[1]Battle Plan Tracker'!$A$3:$BK$3,0))),0)</f>
        <v>31200.512949909364</v>
      </c>
      <c r="CP45" s="14">
        <f t="array" ref="CP45">V45+W45+IFERROR(IF(INDEX('[1]Battle Plan Tracker'!$A$4:$BK$61,MATCH(1,IF(('[1]Battle Plan Tracker'!$B$4:$B$61='Savings tracker full version'!$B45),IF('[1]Battle Plan Tracker'!$V$4:$V$61="",1)),0),MATCH('[1]Battle Plan Tracker'!$BI$3,'[1]Battle Plan Tracker'!$A$3:$BK$3,0))="",0,INDEX('[1]Battle Plan Tracker'!$A$4:$BK$61,MATCH(1,IF(('[1]Battle Plan Tracker'!$B$4:$B$61='Savings tracker full version'!$B45),IF('[1]Battle Plan Tracker'!$V$4:$V$61="",1)),0),MATCH('[1]Battle Plan Tracker'!$BI$3,'[1]Battle Plan Tracker'!$A$3:$BK$3,0))),0)</f>
        <v>0</v>
      </c>
      <c r="CQ45" s="39">
        <f t="shared" si="6"/>
        <v>0.15123599123790188</v>
      </c>
      <c r="CR45" s="39">
        <f t="shared" si="7"/>
        <v>1.725024579719675E-2</v>
      </c>
      <c r="CS45" s="39">
        <f t="shared" si="8"/>
        <v>0.11718332356667506</v>
      </c>
      <c r="CT45" s="39">
        <f t="shared" si="9"/>
        <v>6.7579257378917415E-2</v>
      </c>
      <c r="CU45" s="40">
        <f t="shared" si="10"/>
        <v>10.149809027296476</v>
      </c>
      <c r="CW45" s="43">
        <f t="shared" si="25"/>
        <v>0</v>
      </c>
      <c r="CX45" s="43">
        <f t="shared" si="25"/>
        <v>0</v>
      </c>
      <c r="CY45" s="43">
        <f t="shared" si="25"/>
        <v>0</v>
      </c>
      <c r="CZ45" s="43">
        <f t="shared" si="25"/>
        <v>0</v>
      </c>
      <c r="DA45" s="43">
        <f t="shared" si="25"/>
        <v>0</v>
      </c>
      <c r="DB45" s="43">
        <f t="shared" si="25"/>
        <v>0</v>
      </c>
      <c r="DC45" s="43">
        <f t="shared" si="25"/>
        <v>0</v>
      </c>
      <c r="DD45" s="43">
        <f t="shared" si="25"/>
        <v>0</v>
      </c>
      <c r="DE45" s="43">
        <f t="shared" si="25"/>
        <v>0</v>
      </c>
      <c r="DF45" s="43">
        <f t="shared" si="25"/>
        <v>0</v>
      </c>
      <c r="DG45" s="43">
        <f t="shared" si="25"/>
        <v>0</v>
      </c>
      <c r="DH45" s="43">
        <f t="shared" si="25"/>
        <v>0</v>
      </c>
      <c r="DI45" s="43">
        <f t="shared" si="25"/>
        <v>0</v>
      </c>
      <c r="DJ45" s="43">
        <f t="shared" si="25"/>
        <v>0</v>
      </c>
      <c r="DK45" s="43">
        <f t="shared" si="25"/>
        <v>0</v>
      </c>
      <c r="DL45" s="43">
        <f t="shared" ref="DL45:DL70" si="30">IF($U45=0,"",AX45*$CO45/$U45)</f>
        <v>0</v>
      </c>
      <c r="DM45" s="43">
        <f t="shared" si="29"/>
        <v>0</v>
      </c>
      <c r="DN45" s="43">
        <f t="shared" si="29"/>
        <v>0</v>
      </c>
      <c r="DO45" s="43">
        <f t="shared" si="29"/>
        <v>0</v>
      </c>
      <c r="DP45" s="43">
        <f t="shared" si="29"/>
        <v>0</v>
      </c>
      <c r="DQ45" s="43">
        <f t="shared" si="29"/>
        <v>0</v>
      </c>
      <c r="DR45" s="43">
        <f t="shared" si="28"/>
        <v>0</v>
      </c>
      <c r="DS45" s="43">
        <f t="shared" si="28"/>
        <v>0</v>
      </c>
      <c r="DT45" s="43">
        <f t="shared" si="28"/>
        <v>0</v>
      </c>
      <c r="DU45" s="43">
        <f t="shared" si="28"/>
        <v>0</v>
      </c>
      <c r="DV45" s="43">
        <f t="shared" si="28"/>
        <v>0</v>
      </c>
      <c r="DW45" s="43">
        <f t="shared" si="28"/>
        <v>0</v>
      </c>
      <c r="DX45" s="43">
        <f t="shared" si="22"/>
        <v>0</v>
      </c>
      <c r="DY45" s="43">
        <f t="shared" si="22"/>
        <v>0</v>
      </c>
      <c r="DZ45" s="43">
        <f t="shared" si="22"/>
        <v>0</v>
      </c>
      <c r="EA45" s="43">
        <f t="shared" si="22"/>
        <v>0</v>
      </c>
      <c r="EB45" s="43">
        <f t="shared" si="22"/>
        <v>0</v>
      </c>
      <c r="EC45" s="43">
        <f t="shared" si="27"/>
        <v>0</v>
      </c>
      <c r="ED45" s="43">
        <f t="shared" si="27"/>
        <v>0</v>
      </c>
      <c r="EE45" s="43">
        <f t="shared" si="27"/>
        <v>0</v>
      </c>
      <c r="EF45" s="43">
        <f t="shared" si="27"/>
        <v>0</v>
      </c>
      <c r="EG45" s="43">
        <f t="shared" si="27"/>
        <v>0</v>
      </c>
      <c r="EH45" s="43">
        <f t="shared" si="27"/>
        <v>0</v>
      </c>
      <c r="EI45" s="43">
        <f t="shared" si="27"/>
        <v>0</v>
      </c>
      <c r="EJ45" s="43">
        <f t="shared" si="27"/>
        <v>0</v>
      </c>
      <c r="EK45" s="43">
        <f t="shared" si="27"/>
        <v>0</v>
      </c>
      <c r="EL45" s="43">
        <f t="shared" si="27"/>
        <v>0</v>
      </c>
      <c r="EM45" s="43">
        <f t="shared" si="27"/>
        <v>0</v>
      </c>
      <c r="EN45" s="43">
        <f t="shared" si="27"/>
        <v>0</v>
      </c>
      <c r="EO45" s="43">
        <f t="shared" si="27"/>
        <v>0</v>
      </c>
      <c r="EP45" s="43">
        <f t="shared" si="27"/>
        <v>0</v>
      </c>
      <c r="EQ45" s="43">
        <f t="shared" si="27"/>
        <v>0</v>
      </c>
      <c r="ER45" s="43">
        <f t="shared" si="26"/>
        <v>0</v>
      </c>
      <c r="ES45" s="43">
        <f t="shared" si="23"/>
        <v>0</v>
      </c>
      <c r="ET45" s="43">
        <f t="shared" si="23"/>
        <v>0</v>
      </c>
      <c r="EU45" s="43">
        <f t="shared" si="23"/>
        <v>0</v>
      </c>
      <c r="EV45" s="43">
        <f t="shared" si="23"/>
        <v>0</v>
      </c>
      <c r="EW45" s="43">
        <f t="shared" si="23"/>
        <v>0</v>
      </c>
      <c r="EX45" s="43">
        <f t="shared" si="23"/>
        <v>0</v>
      </c>
      <c r="EY45" s="43">
        <f t="shared" si="23"/>
        <v>0</v>
      </c>
    </row>
    <row r="46" spans="1:155" ht="15" customHeight="1" x14ac:dyDescent="0.25">
      <c r="A46" s="10">
        <v>43</v>
      </c>
      <c r="B46" s="11" t="str">
        <f t="shared" si="15"/>
        <v>CH-Services-Laundry_Common</v>
      </c>
      <c r="C46" s="10" t="s">
        <v>27</v>
      </c>
      <c r="D46" s="12" t="s">
        <v>28</v>
      </c>
      <c r="E46" s="12" t="s">
        <v>29</v>
      </c>
      <c r="F46" s="11" t="str">
        <f>IFERROR(INDEX('[1]MHR metrics per Country'!$A$2:$D$13,MATCH($E46,'[1]MHR metrics per Country'!$A$2:$A$13,0),MATCH('[1]MHR metrics per Country'!$B$1,'[1]MHR metrics per Country'!$A$1:$D$1,0)),"")</f>
        <v>CH</v>
      </c>
      <c r="G46" s="10" t="s">
        <v>43</v>
      </c>
      <c r="H46" s="12" t="s">
        <v>119</v>
      </c>
      <c r="I46" s="12" t="s">
        <v>119</v>
      </c>
      <c r="J46" s="12" t="s">
        <v>49</v>
      </c>
      <c r="K46" s="16" t="s">
        <v>50</v>
      </c>
      <c r="L46" s="33" t="s">
        <v>370</v>
      </c>
      <c r="M46" s="34"/>
      <c r="N46" s="35"/>
      <c r="O46" s="35"/>
      <c r="P46" s="35"/>
      <c r="Q46" s="36">
        <v>1939075.6194861969</v>
      </c>
      <c r="R46" s="36">
        <v>1939075.6194861969</v>
      </c>
      <c r="S46" s="35">
        <f t="shared" si="16"/>
        <v>27089.873273309284</v>
      </c>
      <c r="T46" s="35"/>
      <c r="U46" s="36">
        <v>17337.518894917943</v>
      </c>
      <c r="V46" s="35"/>
      <c r="W46" s="35">
        <v>9752.354378391341</v>
      </c>
      <c r="X46" s="33"/>
      <c r="Y46" s="17">
        <f>IFERROR(INDEX('[1]MHR metrics per Country'!$A$2:$D$13,MATCH($E46,'[1]MHR metrics per Country'!$A$2:$A$13,0),MATCH('[1]MHR metrics per Country'!$D$1,'[1]MHR metrics per Country'!$A$1:$D$1,0)),"")</f>
        <v>1306</v>
      </c>
      <c r="Z46" s="38" t="str">
        <f t="shared" si="0"/>
        <v/>
      </c>
      <c r="AA46" s="38">
        <f t="shared" si="1"/>
        <v>1</v>
      </c>
      <c r="AB46" s="39" t="str">
        <f t="shared" si="17"/>
        <v/>
      </c>
      <c r="AC46" s="39" t="str">
        <f t="shared" si="18"/>
        <v/>
      </c>
      <c r="AD46" s="39">
        <f t="shared" si="2"/>
        <v>8.9411257202604202E-3</v>
      </c>
      <c r="AE46" s="39">
        <f t="shared" si="3"/>
        <v>8.9411257202604202E-3</v>
      </c>
      <c r="AF46" s="40">
        <f t="shared" si="4"/>
        <v>13.27528246165233</v>
      </c>
      <c r="AG46" s="14">
        <f t="shared" si="19"/>
        <v>9752.354378391341</v>
      </c>
      <c r="AH46" s="41"/>
      <c r="AI46" s="42"/>
      <c r="AJ46" s="43"/>
      <c r="AK46" s="43"/>
      <c r="AL46" s="43"/>
      <c r="AM46" s="43"/>
      <c r="AN46" s="43"/>
      <c r="AO46" s="43"/>
      <c r="AP46" s="43">
        <v>10644.724911979156</v>
      </c>
      <c r="AQ46" s="43">
        <v>6692.7939829387851</v>
      </c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CH46" s="43"/>
      <c r="CI46" s="43"/>
      <c r="CJ46" s="43"/>
      <c r="CK46" s="43"/>
      <c r="CM46" s="14">
        <f t="shared" si="5"/>
        <v>40777.564290170492</v>
      </c>
      <c r="CN46" s="14">
        <f t="array" ref="CN46">T46+IFERROR(IF(INDEX('[1]Battle Plan Tracker'!$A$4:$BK$61,MATCH(1,IF(('[1]Battle Plan Tracker'!$B$4:$B$61='Savings tracker full version'!$B46),IF('[1]Battle Plan Tracker'!$V$4:$V$61="",1)),0),MATCH('[1]Battle Plan Tracker'!$AY$3,'[1]Battle Plan Tracker'!$A$3:$BK$3,0))="",0,INDEX('[1]Battle Plan Tracker'!$A$4:$BK$61,MATCH(1,IF(('[1]Battle Plan Tracker'!$B$4:$B$61='Savings tracker full version'!$B46),IF('[1]Battle Plan Tracker'!$V$4:$V$61="",1)),0),MATCH('[1]Battle Plan Tracker'!$AY$3,'[1]Battle Plan Tracker'!$A$3:$BK$3,0))),0)</f>
        <v>0</v>
      </c>
      <c r="CO46" s="15">
        <f t="array" ref="CO46">U46+IFERROR(IF(INDEX('[1]Battle Plan Tracker'!$A$4:$BK$61,MATCH(1,IF(('[1]Battle Plan Tracker'!$B$4:$B$61='Savings tracker full version'!$B46),IF('[1]Battle Plan Tracker'!$V$4:$V$61="",1)),0),MATCH('[1]Battle Plan Tracker'!$BD$3,'[1]Battle Plan Tracker'!$A$3:$BK$3,0))="",0,INDEX('[1]Battle Plan Tracker'!$A$4:$BK$61,MATCH(1,IF(('[1]Battle Plan Tracker'!$B$4:$B$61='Savings tracker full version'!$B46),IF('[1]Battle Plan Tracker'!$V$4:$V$61="",1)),0),MATCH('[1]Battle Plan Tracker'!$BD$3,'[1]Battle Plan Tracker'!$A$3:$BK$3,0))),0)</f>
        <v>31025.209911779151</v>
      </c>
      <c r="CP46" s="14">
        <f t="array" ref="CP46">V46+W46+IFERROR(IF(INDEX('[1]Battle Plan Tracker'!$A$4:$BK$61,MATCH(1,IF(('[1]Battle Plan Tracker'!$B$4:$B$61='Savings tracker full version'!$B46),IF('[1]Battle Plan Tracker'!$V$4:$V$61="",1)),0),MATCH('[1]Battle Plan Tracker'!$BI$3,'[1]Battle Plan Tracker'!$A$3:$BK$3,0))="",0,INDEX('[1]Battle Plan Tracker'!$A$4:$BK$61,MATCH(1,IF(('[1]Battle Plan Tracker'!$B$4:$B$61='Savings tracker full version'!$B46),IF('[1]Battle Plan Tracker'!$V$4:$V$61="",1)),0),MATCH('[1]Battle Plan Tracker'!$BI$3,'[1]Battle Plan Tracker'!$A$3:$BK$3,0))),0)</f>
        <v>9752.354378391341</v>
      </c>
      <c r="CQ46" s="39" t="str">
        <f t="shared" si="6"/>
        <v/>
      </c>
      <c r="CR46" s="39" t="str">
        <f t="shared" si="7"/>
        <v/>
      </c>
      <c r="CS46" s="39">
        <f t="shared" si="8"/>
        <v>1.6E-2</v>
      </c>
      <c r="CT46" s="39">
        <f t="shared" si="9"/>
        <v>1.6E-2</v>
      </c>
      <c r="CU46" s="40">
        <f t="shared" si="10"/>
        <v>23.755903454654785</v>
      </c>
      <c r="CW46" s="43">
        <f t="shared" ref="CW46:DK62" si="31">IF($U46=0,"",AI46*$CO46/$U46)</f>
        <v>0</v>
      </c>
      <c r="CX46" s="43">
        <f t="shared" si="31"/>
        <v>0</v>
      </c>
      <c r="CY46" s="43">
        <f t="shared" si="31"/>
        <v>0</v>
      </c>
      <c r="CZ46" s="43">
        <f t="shared" si="31"/>
        <v>0</v>
      </c>
      <c r="DA46" s="43">
        <f t="shared" si="31"/>
        <v>0</v>
      </c>
      <c r="DB46" s="43">
        <f t="shared" si="31"/>
        <v>0</v>
      </c>
      <c r="DC46" s="43">
        <f t="shared" si="31"/>
        <v>0</v>
      </c>
      <c r="DD46" s="43">
        <f t="shared" si="31"/>
        <v>19048.563225739526</v>
      </c>
      <c r="DE46" s="43">
        <f t="shared" si="31"/>
        <v>11976.646686039619</v>
      </c>
      <c r="DF46" s="43">
        <f t="shared" si="31"/>
        <v>0</v>
      </c>
      <c r="DG46" s="43">
        <f t="shared" si="31"/>
        <v>0</v>
      </c>
      <c r="DH46" s="43">
        <f t="shared" si="31"/>
        <v>0</v>
      </c>
      <c r="DI46" s="43">
        <f t="shared" si="31"/>
        <v>0</v>
      </c>
      <c r="DJ46" s="43">
        <f t="shared" si="31"/>
        <v>0</v>
      </c>
      <c r="DK46" s="43">
        <f t="shared" si="31"/>
        <v>0</v>
      </c>
      <c r="DL46" s="43">
        <f t="shared" si="30"/>
        <v>0</v>
      </c>
      <c r="DM46" s="43">
        <f t="shared" si="29"/>
        <v>0</v>
      </c>
      <c r="DN46" s="43">
        <f t="shared" si="29"/>
        <v>0</v>
      </c>
      <c r="DO46" s="43">
        <f t="shared" si="29"/>
        <v>0</v>
      </c>
      <c r="DP46" s="43">
        <f t="shared" si="29"/>
        <v>0</v>
      </c>
      <c r="DQ46" s="43">
        <f t="shared" si="29"/>
        <v>0</v>
      </c>
      <c r="DR46" s="43">
        <f t="shared" si="28"/>
        <v>0</v>
      </c>
      <c r="DS46" s="43">
        <f t="shared" si="28"/>
        <v>0</v>
      </c>
      <c r="DT46" s="43">
        <f t="shared" si="28"/>
        <v>0</v>
      </c>
      <c r="DU46" s="43">
        <f t="shared" si="28"/>
        <v>0</v>
      </c>
      <c r="DV46" s="43">
        <f t="shared" si="28"/>
        <v>0</v>
      </c>
      <c r="DW46" s="43">
        <f t="shared" si="28"/>
        <v>0</v>
      </c>
      <c r="DX46" s="43">
        <f t="shared" si="22"/>
        <v>0</v>
      </c>
      <c r="DY46" s="43">
        <f t="shared" si="22"/>
        <v>0</v>
      </c>
      <c r="DZ46" s="43">
        <f t="shared" si="22"/>
        <v>0</v>
      </c>
      <c r="EA46" s="43">
        <f t="shared" si="22"/>
        <v>0</v>
      </c>
      <c r="EB46" s="43">
        <f t="shared" si="22"/>
        <v>0</v>
      </c>
      <c r="EC46" s="43">
        <f t="shared" si="27"/>
        <v>0</v>
      </c>
      <c r="ED46" s="43">
        <f t="shared" si="27"/>
        <v>0</v>
      </c>
      <c r="EE46" s="43">
        <f t="shared" si="27"/>
        <v>0</v>
      </c>
      <c r="EF46" s="43">
        <f t="shared" si="27"/>
        <v>0</v>
      </c>
      <c r="EG46" s="43">
        <f t="shared" si="27"/>
        <v>0</v>
      </c>
      <c r="EH46" s="43">
        <f t="shared" si="27"/>
        <v>0</v>
      </c>
      <c r="EI46" s="43">
        <f t="shared" si="27"/>
        <v>0</v>
      </c>
      <c r="EJ46" s="43">
        <f t="shared" si="27"/>
        <v>0</v>
      </c>
      <c r="EK46" s="43">
        <f t="shared" si="27"/>
        <v>0</v>
      </c>
      <c r="EL46" s="43">
        <f t="shared" si="27"/>
        <v>0</v>
      </c>
      <c r="EM46" s="43">
        <f t="shared" si="27"/>
        <v>0</v>
      </c>
      <c r="EN46" s="43">
        <f t="shared" si="27"/>
        <v>0</v>
      </c>
      <c r="EO46" s="43">
        <f t="shared" si="27"/>
        <v>0</v>
      </c>
      <c r="EP46" s="43">
        <f t="shared" si="27"/>
        <v>0</v>
      </c>
      <c r="EQ46" s="43">
        <f t="shared" si="27"/>
        <v>0</v>
      </c>
      <c r="ER46" s="43">
        <f t="shared" si="26"/>
        <v>0</v>
      </c>
      <c r="ES46" s="43">
        <f t="shared" si="23"/>
        <v>0</v>
      </c>
      <c r="ET46" s="43">
        <f t="shared" si="23"/>
        <v>0</v>
      </c>
      <c r="EU46" s="43">
        <f t="shared" si="23"/>
        <v>0</v>
      </c>
      <c r="EV46" s="43">
        <f t="shared" si="23"/>
        <v>0</v>
      </c>
      <c r="EW46" s="43">
        <f t="shared" si="23"/>
        <v>0</v>
      </c>
      <c r="EX46" s="43">
        <f t="shared" si="23"/>
        <v>0</v>
      </c>
      <c r="EY46" s="43">
        <f t="shared" si="23"/>
        <v>0</v>
      </c>
    </row>
    <row r="47" spans="1:155" ht="15" customHeight="1" x14ac:dyDescent="0.25">
      <c r="A47" s="10">
        <v>44</v>
      </c>
      <c r="B47" s="11" t="str">
        <f t="shared" si="15"/>
        <v>DE-Services-Electricity_Common</v>
      </c>
      <c r="C47" s="10" t="s">
        <v>27</v>
      </c>
      <c r="D47" s="12" t="s">
        <v>28</v>
      </c>
      <c r="E47" s="12" t="s">
        <v>42</v>
      </c>
      <c r="F47" s="11" t="str">
        <f>IFERROR(INDEX('[1]MHR metrics per Country'!$A$2:$D$13,MATCH($E47,'[1]MHR metrics per Country'!$A$2:$A$13,0),MATCH('[1]MHR metrics per Country'!$B$1,'[1]MHR metrics per Country'!$A$1:$D$1,0)),"")</f>
        <v>DE</v>
      </c>
      <c r="G47" s="10" t="s">
        <v>43</v>
      </c>
      <c r="H47" s="12" t="s">
        <v>94</v>
      </c>
      <c r="I47" s="12" t="s">
        <v>94</v>
      </c>
      <c r="J47" s="12" t="s">
        <v>93</v>
      </c>
      <c r="K47" s="16" t="s">
        <v>94</v>
      </c>
      <c r="L47" s="33" t="s">
        <v>370</v>
      </c>
      <c r="M47" s="34"/>
      <c r="N47" s="35">
        <v>17112660</v>
      </c>
      <c r="O47" s="35">
        <v>17112660</v>
      </c>
      <c r="P47" s="35">
        <v>17112660</v>
      </c>
      <c r="Q47" s="36">
        <v>1635915.4778208544</v>
      </c>
      <c r="R47" s="36">
        <v>1635915.4778208544</v>
      </c>
      <c r="S47" s="35">
        <f t="shared" si="16"/>
        <v>0</v>
      </c>
      <c r="T47" s="35"/>
      <c r="U47" s="36">
        <v>0</v>
      </c>
      <c r="V47" s="35"/>
      <c r="W47" s="35"/>
      <c r="X47" s="33"/>
      <c r="Y47" s="17">
        <f>IFERROR(INDEX('[1]MHR metrics per Country'!$A$2:$D$13,MATCH($E47,'[1]MHR metrics per Country'!$A$2:$A$13,0),MATCH('[1]MHR metrics per Country'!$D$1,'[1]MHR metrics per Country'!$A$1:$D$1,0)),"")</f>
        <v>1622</v>
      </c>
      <c r="Z47" s="38">
        <f t="shared" si="0"/>
        <v>1</v>
      </c>
      <c r="AA47" s="38">
        <f t="shared" si="1"/>
        <v>1</v>
      </c>
      <c r="AB47" s="39">
        <f t="shared" si="17"/>
        <v>0</v>
      </c>
      <c r="AC47" s="39">
        <f t="shared" si="18"/>
        <v>0</v>
      </c>
      <c r="AD47" s="39">
        <f t="shared" si="2"/>
        <v>0</v>
      </c>
      <c r="AE47" s="39">
        <f t="shared" si="3"/>
        <v>0</v>
      </c>
      <c r="AF47" s="40">
        <f t="shared" si="4"/>
        <v>0</v>
      </c>
      <c r="AG47" s="14">
        <f t="shared" si="19"/>
        <v>0</v>
      </c>
      <c r="AH47" s="41"/>
      <c r="AI47" s="42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  <c r="CG47" s="43"/>
      <c r="CH47" s="43"/>
      <c r="CI47" s="43"/>
      <c r="CJ47" s="43"/>
      <c r="CK47" s="43"/>
      <c r="CM47" s="14">
        <f t="shared" si="5"/>
        <v>0</v>
      </c>
      <c r="CN47" s="14">
        <f t="array" ref="CN47">T47+IFERROR(IF(INDEX('[1]Battle Plan Tracker'!$A$4:$BK$61,MATCH(1,IF(('[1]Battle Plan Tracker'!$B$4:$B$61='Savings tracker full version'!$B47),IF('[1]Battle Plan Tracker'!$V$4:$V$61="",1)),0),MATCH('[1]Battle Plan Tracker'!$AY$3,'[1]Battle Plan Tracker'!$A$3:$BK$3,0))="",0,INDEX('[1]Battle Plan Tracker'!$A$4:$BK$61,MATCH(1,IF(('[1]Battle Plan Tracker'!$B$4:$B$61='Savings tracker full version'!$B47),IF('[1]Battle Plan Tracker'!$V$4:$V$61="",1)),0),MATCH('[1]Battle Plan Tracker'!$AY$3,'[1]Battle Plan Tracker'!$A$3:$BK$3,0))),0)</f>
        <v>0</v>
      </c>
      <c r="CO47" s="15">
        <f t="array" ref="CO47">U47+IFERROR(IF(INDEX('[1]Battle Plan Tracker'!$A$4:$BK$61,MATCH(1,IF(('[1]Battle Plan Tracker'!$B$4:$B$61='Savings tracker full version'!$B47),IF('[1]Battle Plan Tracker'!$V$4:$V$61="",1)),0),MATCH('[1]Battle Plan Tracker'!$BD$3,'[1]Battle Plan Tracker'!$A$3:$BK$3,0))="",0,INDEX('[1]Battle Plan Tracker'!$A$4:$BK$61,MATCH(1,IF(('[1]Battle Plan Tracker'!$B$4:$B$61='Savings tracker full version'!$B47),IF('[1]Battle Plan Tracker'!$V$4:$V$61="",1)),0),MATCH('[1]Battle Plan Tracker'!$BD$3,'[1]Battle Plan Tracker'!$A$3:$BK$3,0))),0)</f>
        <v>0</v>
      </c>
      <c r="CP47" s="14">
        <f t="array" ref="CP47">V47+W47+IFERROR(IF(INDEX('[1]Battle Plan Tracker'!$A$4:$BK$61,MATCH(1,IF(('[1]Battle Plan Tracker'!$B$4:$B$61='Savings tracker full version'!$B47),IF('[1]Battle Plan Tracker'!$V$4:$V$61="",1)),0),MATCH('[1]Battle Plan Tracker'!$BI$3,'[1]Battle Plan Tracker'!$A$3:$BK$3,0))="",0,INDEX('[1]Battle Plan Tracker'!$A$4:$BK$61,MATCH(1,IF(('[1]Battle Plan Tracker'!$B$4:$B$61='Savings tracker full version'!$B47),IF('[1]Battle Plan Tracker'!$V$4:$V$61="",1)),0),MATCH('[1]Battle Plan Tracker'!$BI$3,'[1]Battle Plan Tracker'!$A$3:$BK$3,0))),0)</f>
        <v>0</v>
      </c>
      <c r="CQ47" s="39">
        <f t="shared" si="6"/>
        <v>0</v>
      </c>
      <c r="CR47" s="39">
        <f t="shared" si="7"/>
        <v>0</v>
      </c>
      <c r="CS47" s="39">
        <f t="shared" si="8"/>
        <v>0</v>
      </c>
      <c r="CT47" s="39">
        <f t="shared" si="9"/>
        <v>0</v>
      </c>
      <c r="CU47" s="40">
        <f t="shared" si="10"/>
        <v>0</v>
      </c>
      <c r="CW47" s="43" t="str">
        <f t="shared" si="31"/>
        <v/>
      </c>
      <c r="CX47" s="43" t="str">
        <f t="shared" si="31"/>
        <v/>
      </c>
      <c r="CY47" s="43" t="str">
        <f t="shared" si="31"/>
        <v/>
      </c>
      <c r="CZ47" s="43" t="str">
        <f t="shared" si="31"/>
        <v/>
      </c>
      <c r="DA47" s="43" t="str">
        <f t="shared" si="31"/>
        <v/>
      </c>
      <c r="DB47" s="43" t="str">
        <f t="shared" si="31"/>
        <v/>
      </c>
      <c r="DC47" s="43" t="str">
        <f t="shared" si="31"/>
        <v/>
      </c>
      <c r="DD47" s="43" t="str">
        <f t="shared" si="31"/>
        <v/>
      </c>
      <c r="DE47" s="43" t="str">
        <f t="shared" si="31"/>
        <v/>
      </c>
      <c r="DF47" s="43" t="str">
        <f t="shared" si="31"/>
        <v/>
      </c>
      <c r="DG47" s="43" t="str">
        <f t="shared" si="31"/>
        <v/>
      </c>
      <c r="DH47" s="43" t="str">
        <f t="shared" si="31"/>
        <v/>
      </c>
      <c r="DI47" s="43" t="str">
        <f t="shared" si="31"/>
        <v/>
      </c>
      <c r="DJ47" s="43" t="str">
        <f t="shared" si="31"/>
        <v/>
      </c>
      <c r="DK47" s="43" t="str">
        <f t="shared" si="31"/>
        <v/>
      </c>
      <c r="DL47" s="43" t="str">
        <f t="shared" si="30"/>
        <v/>
      </c>
      <c r="DM47" s="43" t="str">
        <f t="shared" si="29"/>
        <v/>
      </c>
      <c r="DN47" s="43" t="str">
        <f t="shared" si="29"/>
        <v/>
      </c>
      <c r="DO47" s="43" t="str">
        <f t="shared" si="29"/>
        <v/>
      </c>
      <c r="DP47" s="43" t="str">
        <f t="shared" si="29"/>
        <v/>
      </c>
      <c r="DQ47" s="43" t="str">
        <f t="shared" si="29"/>
        <v/>
      </c>
      <c r="DR47" s="43" t="str">
        <f t="shared" si="28"/>
        <v/>
      </c>
      <c r="DS47" s="43" t="str">
        <f t="shared" si="28"/>
        <v/>
      </c>
      <c r="DT47" s="43" t="str">
        <f t="shared" si="28"/>
        <v/>
      </c>
      <c r="DU47" s="43" t="str">
        <f t="shared" si="28"/>
        <v/>
      </c>
      <c r="DV47" s="43" t="str">
        <f t="shared" si="28"/>
        <v/>
      </c>
      <c r="DW47" s="43" t="str">
        <f t="shared" si="28"/>
        <v/>
      </c>
      <c r="DX47" s="43" t="str">
        <f t="shared" si="22"/>
        <v/>
      </c>
      <c r="DY47" s="43" t="str">
        <f t="shared" si="22"/>
        <v/>
      </c>
      <c r="DZ47" s="43" t="str">
        <f t="shared" si="22"/>
        <v/>
      </c>
      <c r="EA47" s="43" t="str">
        <f t="shared" si="22"/>
        <v/>
      </c>
      <c r="EB47" s="43" t="str">
        <f t="shared" si="22"/>
        <v/>
      </c>
      <c r="EC47" s="43" t="str">
        <f t="shared" si="27"/>
        <v/>
      </c>
      <c r="ED47" s="43" t="str">
        <f t="shared" si="27"/>
        <v/>
      </c>
      <c r="EE47" s="43" t="str">
        <f t="shared" si="27"/>
        <v/>
      </c>
      <c r="EF47" s="43" t="str">
        <f t="shared" si="27"/>
        <v/>
      </c>
      <c r="EG47" s="43" t="str">
        <f t="shared" si="27"/>
        <v/>
      </c>
      <c r="EH47" s="43" t="str">
        <f t="shared" si="27"/>
        <v/>
      </c>
      <c r="EI47" s="43" t="str">
        <f t="shared" si="27"/>
        <v/>
      </c>
      <c r="EJ47" s="43" t="str">
        <f t="shared" si="27"/>
        <v/>
      </c>
      <c r="EK47" s="43" t="str">
        <f t="shared" si="27"/>
        <v/>
      </c>
      <c r="EL47" s="43" t="str">
        <f t="shared" si="27"/>
        <v/>
      </c>
      <c r="EM47" s="43" t="str">
        <f t="shared" si="27"/>
        <v/>
      </c>
      <c r="EN47" s="43" t="str">
        <f t="shared" si="27"/>
        <v/>
      </c>
      <c r="EO47" s="43" t="str">
        <f t="shared" si="27"/>
        <v/>
      </c>
      <c r="EP47" s="43" t="str">
        <f t="shared" si="27"/>
        <v/>
      </c>
      <c r="EQ47" s="43" t="str">
        <f t="shared" si="27"/>
        <v/>
      </c>
      <c r="ER47" s="43" t="str">
        <f t="shared" si="26"/>
        <v/>
      </c>
      <c r="ES47" s="43" t="str">
        <f t="shared" si="23"/>
        <v/>
      </c>
      <c r="ET47" s="43" t="str">
        <f t="shared" si="23"/>
        <v/>
      </c>
      <c r="EU47" s="43" t="str">
        <f t="shared" si="23"/>
        <v/>
      </c>
      <c r="EV47" s="43" t="str">
        <f t="shared" si="23"/>
        <v/>
      </c>
      <c r="EW47" s="43" t="str">
        <f t="shared" si="23"/>
        <v/>
      </c>
      <c r="EX47" s="43" t="str">
        <f t="shared" si="23"/>
        <v/>
      </c>
      <c r="EY47" s="43" t="str">
        <f t="shared" si="23"/>
        <v/>
      </c>
    </row>
    <row r="48" spans="1:155" ht="15" customHeight="1" x14ac:dyDescent="0.25">
      <c r="A48" s="10">
        <v>45</v>
      </c>
      <c r="B48" s="11" t="str">
        <f t="shared" si="15"/>
        <v>CH-Services-Electricity_Common</v>
      </c>
      <c r="C48" s="10" t="s">
        <v>27</v>
      </c>
      <c r="D48" s="12" t="s">
        <v>28</v>
      </c>
      <c r="E48" s="12" t="s">
        <v>29</v>
      </c>
      <c r="F48" s="11" t="str">
        <f>IFERROR(INDEX('[1]MHR metrics per Country'!$A$2:$D$13,MATCH($E48,'[1]MHR metrics per Country'!$A$2:$A$13,0),MATCH('[1]MHR metrics per Country'!$B$1,'[1]MHR metrics per Country'!$A$1:$D$1,0)),"")</f>
        <v>CH</v>
      </c>
      <c r="G48" s="10" t="s">
        <v>43</v>
      </c>
      <c r="H48" s="12" t="s">
        <v>94</v>
      </c>
      <c r="I48" s="12" t="s">
        <v>94</v>
      </c>
      <c r="J48" s="12" t="s">
        <v>93</v>
      </c>
      <c r="K48" s="16" t="s">
        <v>94</v>
      </c>
      <c r="L48" s="33"/>
      <c r="M48" s="34"/>
      <c r="N48" s="35">
        <v>2681569.6499999994</v>
      </c>
      <c r="O48" s="35">
        <v>2681569.6499999994</v>
      </c>
      <c r="P48" s="35">
        <v>2681569.6499999994</v>
      </c>
      <c r="Q48" s="36">
        <v>1199574.8458594386</v>
      </c>
      <c r="R48" s="36">
        <v>1199574.8458594386</v>
      </c>
      <c r="S48" s="35">
        <f t="shared" si="16"/>
        <v>0</v>
      </c>
      <c r="T48" s="35"/>
      <c r="U48" s="36">
        <v>0</v>
      </c>
      <c r="V48" s="35"/>
      <c r="W48" s="35"/>
      <c r="X48" s="33"/>
      <c r="Y48" s="17">
        <f>IFERROR(INDEX('[1]MHR metrics per Country'!$A$2:$D$13,MATCH($E48,'[1]MHR metrics per Country'!$A$2:$A$13,0),MATCH('[1]MHR metrics per Country'!$D$1,'[1]MHR metrics per Country'!$A$1:$D$1,0)),"")</f>
        <v>1306</v>
      </c>
      <c r="Z48" s="38">
        <f t="shared" si="0"/>
        <v>1</v>
      </c>
      <c r="AA48" s="38">
        <f t="shared" si="1"/>
        <v>1</v>
      </c>
      <c r="AB48" s="39">
        <f t="shared" si="17"/>
        <v>0</v>
      </c>
      <c r="AC48" s="39">
        <f t="shared" si="18"/>
        <v>0</v>
      </c>
      <c r="AD48" s="39">
        <f t="shared" si="2"/>
        <v>0</v>
      </c>
      <c r="AE48" s="39">
        <f t="shared" si="3"/>
        <v>0</v>
      </c>
      <c r="AF48" s="40">
        <f t="shared" si="4"/>
        <v>0</v>
      </c>
      <c r="AG48" s="14">
        <f t="shared" si="19"/>
        <v>0</v>
      </c>
      <c r="AH48" s="41"/>
      <c r="AI48" s="42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  <c r="CG48" s="43"/>
      <c r="CH48" s="43"/>
      <c r="CI48" s="43"/>
      <c r="CJ48" s="43"/>
      <c r="CK48" s="43"/>
      <c r="CM48" s="14">
        <f t="shared" si="5"/>
        <v>0</v>
      </c>
      <c r="CN48" s="14">
        <f t="array" ref="CN48">T48+IFERROR(IF(INDEX('[1]Battle Plan Tracker'!$A$4:$BK$61,MATCH(1,IF(('[1]Battle Plan Tracker'!$B$4:$B$61='Savings tracker full version'!$B48),IF('[1]Battle Plan Tracker'!$V$4:$V$61="",1)),0),MATCH('[1]Battle Plan Tracker'!$AY$3,'[1]Battle Plan Tracker'!$A$3:$BK$3,0))="",0,INDEX('[1]Battle Plan Tracker'!$A$4:$BK$61,MATCH(1,IF(('[1]Battle Plan Tracker'!$B$4:$B$61='Savings tracker full version'!$B48),IF('[1]Battle Plan Tracker'!$V$4:$V$61="",1)),0),MATCH('[1]Battle Plan Tracker'!$AY$3,'[1]Battle Plan Tracker'!$A$3:$BK$3,0))),0)</f>
        <v>0</v>
      </c>
      <c r="CO48" s="15">
        <f t="array" ref="CO48">U48+IFERROR(IF(INDEX('[1]Battle Plan Tracker'!$A$4:$BK$61,MATCH(1,IF(('[1]Battle Plan Tracker'!$B$4:$B$61='Savings tracker full version'!$B48),IF('[1]Battle Plan Tracker'!$V$4:$V$61="",1)),0),MATCH('[1]Battle Plan Tracker'!$BD$3,'[1]Battle Plan Tracker'!$A$3:$BK$3,0))="",0,INDEX('[1]Battle Plan Tracker'!$A$4:$BK$61,MATCH(1,IF(('[1]Battle Plan Tracker'!$B$4:$B$61='Savings tracker full version'!$B48),IF('[1]Battle Plan Tracker'!$V$4:$V$61="",1)),0),MATCH('[1]Battle Plan Tracker'!$BD$3,'[1]Battle Plan Tracker'!$A$3:$BK$3,0))),0)</f>
        <v>0</v>
      </c>
      <c r="CP48" s="14">
        <f t="array" ref="CP48">V48+W48+IFERROR(IF(INDEX('[1]Battle Plan Tracker'!$A$4:$BK$61,MATCH(1,IF(('[1]Battle Plan Tracker'!$B$4:$B$61='Savings tracker full version'!$B48),IF('[1]Battle Plan Tracker'!$V$4:$V$61="",1)),0),MATCH('[1]Battle Plan Tracker'!$BI$3,'[1]Battle Plan Tracker'!$A$3:$BK$3,0))="",0,INDEX('[1]Battle Plan Tracker'!$A$4:$BK$61,MATCH(1,IF(('[1]Battle Plan Tracker'!$B$4:$B$61='Savings tracker full version'!$B48),IF('[1]Battle Plan Tracker'!$V$4:$V$61="",1)),0),MATCH('[1]Battle Plan Tracker'!$BI$3,'[1]Battle Plan Tracker'!$A$3:$BK$3,0))),0)</f>
        <v>0</v>
      </c>
      <c r="CQ48" s="39">
        <f t="shared" si="6"/>
        <v>0</v>
      </c>
      <c r="CR48" s="39">
        <f t="shared" si="7"/>
        <v>0</v>
      </c>
      <c r="CS48" s="39">
        <f t="shared" si="8"/>
        <v>0</v>
      </c>
      <c r="CT48" s="39">
        <f t="shared" si="9"/>
        <v>0</v>
      </c>
      <c r="CU48" s="40">
        <f t="shared" si="10"/>
        <v>0</v>
      </c>
      <c r="CW48" s="43" t="str">
        <f t="shared" si="31"/>
        <v/>
      </c>
      <c r="CX48" s="43" t="str">
        <f t="shared" si="31"/>
        <v/>
      </c>
      <c r="CY48" s="43" t="str">
        <f t="shared" si="31"/>
        <v/>
      </c>
      <c r="CZ48" s="43" t="str">
        <f t="shared" si="31"/>
        <v/>
      </c>
      <c r="DA48" s="43" t="str">
        <f t="shared" si="31"/>
        <v/>
      </c>
      <c r="DB48" s="43" t="str">
        <f t="shared" si="31"/>
        <v/>
      </c>
      <c r="DC48" s="43" t="str">
        <f t="shared" si="31"/>
        <v/>
      </c>
      <c r="DD48" s="43" t="str">
        <f t="shared" si="31"/>
        <v/>
      </c>
      <c r="DE48" s="43" t="str">
        <f t="shared" si="31"/>
        <v/>
      </c>
      <c r="DF48" s="43" t="str">
        <f t="shared" si="31"/>
        <v/>
      </c>
      <c r="DG48" s="43" t="str">
        <f t="shared" si="31"/>
        <v/>
      </c>
      <c r="DH48" s="43" t="str">
        <f t="shared" si="31"/>
        <v/>
      </c>
      <c r="DI48" s="43" t="str">
        <f t="shared" si="31"/>
        <v/>
      </c>
      <c r="DJ48" s="43" t="str">
        <f t="shared" si="31"/>
        <v/>
      </c>
      <c r="DK48" s="43" t="str">
        <f t="shared" si="31"/>
        <v/>
      </c>
      <c r="DL48" s="43" t="str">
        <f t="shared" si="30"/>
        <v/>
      </c>
      <c r="DM48" s="43" t="str">
        <f t="shared" si="29"/>
        <v/>
      </c>
      <c r="DN48" s="43" t="str">
        <f t="shared" si="29"/>
        <v/>
      </c>
      <c r="DO48" s="43" t="str">
        <f t="shared" si="29"/>
        <v/>
      </c>
      <c r="DP48" s="43" t="str">
        <f t="shared" si="29"/>
        <v/>
      </c>
      <c r="DQ48" s="43" t="str">
        <f t="shared" si="29"/>
        <v/>
      </c>
      <c r="DR48" s="43" t="str">
        <f t="shared" si="28"/>
        <v/>
      </c>
      <c r="DS48" s="43" t="str">
        <f t="shared" si="28"/>
        <v/>
      </c>
      <c r="DT48" s="43" t="str">
        <f t="shared" si="28"/>
        <v/>
      </c>
      <c r="DU48" s="43" t="str">
        <f t="shared" si="28"/>
        <v/>
      </c>
      <c r="DV48" s="43" t="str">
        <f t="shared" si="28"/>
        <v/>
      </c>
      <c r="DW48" s="43" t="str">
        <f t="shared" si="28"/>
        <v/>
      </c>
      <c r="DX48" s="43" t="str">
        <f t="shared" si="22"/>
        <v/>
      </c>
      <c r="DY48" s="43" t="str">
        <f t="shared" si="22"/>
        <v/>
      </c>
      <c r="DZ48" s="43" t="str">
        <f t="shared" si="22"/>
        <v/>
      </c>
      <c r="EA48" s="43" t="str">
        <f t="shared" si="22"/>
        <v/>
      </c>
      <c r="EB48" s="43" t="str">
        <f t="shared" si="22"/>
        <v/>
      </c>
      <c r="EC48" s="43" t="str">
        <f t="shared" si="27"/>
        <v/>
      </c>
      <c r="ED48" s="43" t="str">
        <f t="shared" si="27"/>
        <v/>
      </c>
      <c r="EE48" s="43" t="str">
        <f t="shared" si="27"/>
        <v/>
      </c>
      <c r="EF48" s="43" t="str">
        <f t="shared" si="27"/>
        <v/>
      </c>
      <c r="EG48" s="43" t="str">
        <f t="shared" si="27"/>
        <v/>
      </c>
      <c r="EH48" s="43" t="str">
        <f t="shared" si="27"/>
        <v/>
      </c>
      <c r="EI48" s="43" t="str">
        <f t="shared" si="27"/>
        <v/>
      </c>
      <c r="EJ48" s="43" t="str">
        <f t="shared" si="27"/>
        <v/>
      </c>
      <c r="EK48" s="43" t="str">
        <f t="shared" si="27"/>
        <v/>
      </c>
      <c r="EL48" s="43" t="str">
        <f t="shared" si="27"/>
        <v/>
      </c>
      <c r="EM48" s="43" t="str">
        <f t="shared" si="27"/>
        <v/>
      </c>
      <c r="EN48" s="43" t="str">
        <f t="shared" si="27"/>
        <v/>
      </c>
      <c r="EO48" s="43" t="str">
        <f t="shared" si="27"/>
        <v/>
      </c>
      <c r="EP48" s="43" t="str">
        <f t="shared" si="27"/>
        <v/>
      </c>
      <c r="EQ48" s="43" t="str">
        <f t="shared" si="27"/>
        <v/>
      </c>
      <c r="ER48" s="43" t="str">
        <f t="shared" si="26"/>
        <v/>
      </c>
      <c r="ES48" s="43" t="str">
        <f t="shared" si="23"/>
        <v/>
      </c>
      <c r="ET48" s="43" t="str">
        <f t="shared" si="23"/>
        <v/>
      </c>
      <c r="EU48" s="43" t="str">
        <f t="shared" si="23"/>
        <v/>
      </c>
      <c r="EV48" s="43" t="str">
        <f t="shared" si="23"/>
        <v/>
      </c>
      <c r="EW48" s="43" t="str">
        <f t="shared" si="23"/>
        <v/>
      </c>
      <c r="EX48" s="43" t="str">
        <f t="shared" si="23"/>
        <v/>
      </c>
      <c r="EY48" s="43" t="str">
        <f t="shared" si="23"/>
        <v/>
      </c>
    </row>
    <row r="49" spans="1:155" ht="15" customHeight="1" x14ac:dyDescent="0.25">
      <c r="A49" s="10">
        <v>46</v>
      </c>
      <c r="B49" s="11" t="str">
        <f t="shared" si="15"/>
        <v>NL-F&amp;B-Van Gelder_Common</v>
      </c>
      <c r="C49" s="10" t="s">
        <v>89</v>
      </c>
      <c r="D49" s="12" t="s">
        <v>28</v>
      </c>
      <c r="E49" s="12" t="s">
        <v>83</v>
      </c>
      <c r="F49" s="11" t="str">
        <f>IFERROR(INDEX('[1]MHR metrics per Country'!$A$2:$D$13,MATCH($E49,'[1]MHR metrics per Country'!$A$2:$A$13,0),MATCH('[1]MHR metrics per Country'!$B$1,'[1]MHR metrics per Country'!$A$1:$D$1,0)),"")</f>
        <v>NL</v>
      </c>
      <c r="G49" s="10" t="s">
        <v>30</v>
      </c>
      <c r="H49" s="12" t="s">
        <v>133</v>
      </c>
      <c r="I49" s="12" t="s">
        <v>133</v>
      </c>
      <c r="J49" s="12" t="s">
        <v>32</v>
      </c>
      <c r="K49" s="16" t="s">
        <v>33</v>
      </c>
      <c r="L49" s="33" t="s">
        <v>370</v>
      </c>
      <c r="M49" s="34">
        <v>246</v>
      </c>
      <c r="N49" s="35">
        <v>936719.26</v>
      </c>
      <c r="O49" s="35">
        <v>756567.38411091885</v>
      </c>
      <c r="P49" s="35">
        <v>511659.93456963438</v>
      </c>
      <c r="Q49" s="36">
        <v>261042.52730773221</v>
      </c>
      <c r="R49" s="36">
        <v>64934.119999999974</v>
      </c>
      <c r="S49" s="35">
        <f t="shared" si="16"/>
        <v>36790.609345357858</v>
      </c>
      <c r="T49" s="35">
        <v>58061.948471918855</v>
      </c>
      <c r="U49" s="36">
        <v>1689.2161472568678</v>
      </c>
      <c r="V49" s="35">
        <v>-24280.778377295563</v>
      </c>
      <c r="W49" s="35">
        <v>1320.2231034777021</v>
      </c>
      <c r="X49" s="33"/>
      <c r="Y49" s="17">
        <f>IFERROR(INDEX('[1]MHR metrics per Country'!$A$2:$D$13,MATCH($E49,'[1]MHR metrics per Country'!$A$2:$A$13,0),MATCH('[1]MHR metrics per Country'!$D$1,'[1]MHR metrics per Country'!$A$1:$D$1,0)),"")</f>
        <v>500</v>
      </c>
      <c r="Z49" s="38">
        <f t="shared" si="0"/>
        <v>0.54622548763397305</v>
      </c>
      <c r="AA49" s="38">
        <f t="shared" si="1"/>
        <v>0.24874920063676764</v>
      </c>
      <c r="AB49" s="39">
        <f t="shared" si="17"/>
        <v>0.11347761383887858</v>
      </c>
      <c r="AC49" s="39">
        <f t="shared" si="18"/>
        <v>6.1984364954681147E-2</v>
      </c>
      <c r="AD49" s="39">
        <f t="shared" si="2"/>
        <v>2.6014307227954555E-2</v>
      </c>
      <c r="AE49" s="39">
        <f t="shared" si="3"/>
        <v>6.471038128072982E-3</v>
      </c>
      <c r="AF49" s="40">
        <f t="shared" si="4"/>
        <v>3.3784322945137357</v>
      </c>
      <c r="AG49" s="14">
        <f t="shared" si="19"/>
        <v>-22960.555273817859</v>
      </c>
      <c r="AH49" s="41"/>
      <c r="AI49" s="42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  <c r="CG49" s="43"/>
      <c r="CH49" s="43"/>
      <c r="CI49" s="43"/>
      <c r="CJ49" s="43"/>
      <c r="CK49" s="43"/>
      <c r="CM49" s="14">
        <f t="shared" si="5"/>
        <v>72000</v>
      </c>
      <c r="CN49" s="14">
        <f t="array" ref="CN49">T49+IFERROR(IF(INDEX('[1]Battle Plan Tracker'!$A$4:$BK$61,MATCH(1,IF(('[1]Battle Plan Tracker'!$B$4:$B$61='Savings tracker full version'!$B49),IF('[1]Battle Plan Tracker'!$V$4:$V$61="",1)),0),MATCH('[1]Battle Plan Tracker'!$AY$3,'[1]Battle Plan Tracker'!$A$3:$BK$3,0))="",0,INDEX('[1]Battle Plan Tracker'!$A$4:$BK$61,MATCH(1,IF(('[1]Battle Plan Tracker'!$B$4:$B$61='Savings tracker full version'!$B49),IF('[1]Battle Plan Tracker'!$V$4:$V$61="",1)),0),MATCH('[1]Battle Plan Tracker'!$AY$3,'[1]Battle Plan Tracker'!$A$3:$BK$3,0))),0)</f>
        <v>72000</v>
      </c>
      <c r="CO49" s="15">
        <f t="array" ref="CO49">U49+IFERROR(IF(INDEX('[1]Battle Plan Tracker'!$A$4:$BK$61,MATCH(1,IF(('[1]Battle Plan Tracker'!$B$4:$B$61='Savings tracker full version'!$B49),IF('[1]Battle Plan Tracker'!$V$4:$V$61="",1)),0),MATCH('[1]Battle Plan Tracker'!$BD$3,'[1]Battle Plan Tracker'!$A$3:$BK$3,0))="",0,INDEX('[1]Battle Plan Tracker'!$A$4:$BK$61,MATCH(1,IF(('[1]Battle Plan Tracker'!$B$4:$B$61='Savings tracker full version'!$B49),IF('[1]Battle Plan Tracker'!$V$4:$V$61="",1)),0),MATCH('[1]Battle Plan Tracker'!$BD$3,'[1]Battle Plan Tracker'!$A$3:$BK$3,0))),0)</f>
        <v>0</v>
      </c>
      <c r="CP49" s="14">
        <f t="array" ref="CP49">V49+W49+IFERROR(IF(INDEX('[1]Battle Plan Tracker'!$A$4:$BK$61,MATCH(1,IF(('[1]Battle Plan Tracker'!$B$4:$B$61='Savings tracker full version'!$B49),IF('[1]Battle Plan Tracker'!$V$4:$V$61="",1)),0),MATCH('[1]Battle Plan Tracker'!$BI$3,'[1]Battle Plan Tracker'!$A$3:$BK$3,0))="",0,INDEX('[1]Battle Plan Tracker'!$A$4:$BK$61,MATCH(1,IF(('[1]Battle Plan Tracker'!$B$4:$B$61='Savings tracker full version'!$B49),IF('[1]Battle Plan Tracker'!$V$4:$V$61="",1)),0),MATCH('[1]Battle Plan Tracker'!$BI$3,'[1]Battle Plan Tracker'!$A$3:$BK$3,0))),0)</f>
        <v>0</v>
      </c>
      <c r="CQ49" s="39">
        <f t="shared" si="6"/>
        <v>0.14071846383782305</v>
      </c>
      <c r="CR49" s="39">
        <f t="shared" si="7"/>
        <v>7.6864011528918488E-2</v>
      </c>
      <c r="CS49" s="39">
        <f t="shared" si="8"/>
        <v>0</v>
      </c>
      <c r="CT49" s="39">
        <f t="shared" si="9"/>
        <v>0</v>
      </c>
      <c r="CU49" s="40">
        <f t="shared" si="10"/>
        <v>0</v>
      </c>
      <c r="CW49" s="43">
        <f t="shared" si="31"/>
        <v>0</v>
      </c>
      <c r="CX49" s="43">
        <f t="shared" si="31"/>
        <v>0</v>
      </c>
      <c r="CY49" s="43">
        <f t="shared" si="31"/>
        <v>0</v>
      </c>
      <c r="CZ49" s="43">
        <f t="shared" si="31"/>
        <v>0</v>
      </c>
      <c r="DA49" s="43">
        <f t="shared" si="31"/>
        <v>0</v>
      </c>
      <c r="DB49" s="43">
        <f t="shared" si="31"/>
        <v>0</v>
      </c>
      <c r="DC49" s="43">
        <f t="shared" si="31"/>
        <v>0</v>
      </c>
      <c r="DD49" s="43">
        <f t="shared" si="31"/>
        <v>0</v>
      </c>
      <c r="DE49" s="43">
        <f t="shared" si="31"/>
        <v>0</v>
      </c>
      <c r="DF49" s="43">
        <f t="shared" si="31"/>
        <v>0</v>
      </c>
      <c r="DG49" s="43">
        <f t="shared" si="31"/>
        <v>0</v>
      </c>
      <c r="DH49" s="43">
        <f t="shared" si="31"/>
        <v>0</v>
      </c>
      <c r="DI49" s="43">
        <f t="shared" si="31"/>
        <v>0</v>
      </c>
      <c r="DJ49" s="43">
        <f t="shared" si="31"/>
        <v>0</v>
      </c>
      <c r="DK49" s="43">
        <f t="shared" si="31"/>
        <v>0</v>
      </c>
      <c r="DL49" s="43">
        <f t="shared" si="30"/>
        <v>0</v>
      </c>
      <c r="DM49" s="43">
        <f t="shared" si="29"/>
        <v>0</v>
      </c>
      <c r="DN49" s="43">
        <f t="shared" si="29"/>
        <v>0</v>
      </c>
      <c r="DO49" s="43">
        <f t="shared" si="29"/>
        <v>0</v>
      </c>
      <c r="DP49" s="43">
        <f t="shared" si="29"/>
        <v>0</v>
      </c>
      <c r="DQ49" s="43">
        <f t="shared" si="29"/>
        <v>0</v>
      </c>
      <c r="DR49" s="43">
        <f t="shared" si="28"/>
        <v>0</v>
      </c>
      <c r="DS49" s="43">
        <f t="shared" si="28"/>
        <v>0</v>
      </c>
      <c r="DT49" s="43">
        <f t="shared" si="28"/>
        <v>0</v>
      </c>
      <c r="DU49" s="43">
        <f t="shared" si="28"/>
        <v>0</v>
      </c>
      <c r="DV49" s="43">
        <f t="shared" si="28"/>
        <v>0</v>
      </c>
      <c r="DW49" s="43">
        <f t="shared" si="28"/>
        <v>0</v>
      </c>
      <c r="DX49" s="43">
        <f t="shared" si="22"/>
        <v>0</v>
      </c>
      <c r="DY49" s="43">
        <f t="shared" si="22"/>
        <v>0</v>
      </c>
      <c r="DZ49" s="43">
        <f t="shared" si="22"/>
        <v>0</v>
      </c>
      <c r="EA49" s="43">
        <f t="shared" si="22"/>
        <v>0</v>
      </c>
      <c r="EB49" s="43">
        <f t="shared" si="22"/>
        <v>0</v>
      </c>
      <c r="EC49" s="43">
        <f t="shared" si="27"/>
        <v>0</v>
      </c>
      <c r="ED49" s="43">
        <f t="shared" si="27"/>
        <v>0</v>
      </c>
      <c r="EE49" s="43">
        <f t="shared" si="27"/>
        <v>0</v>
      </c>
      <c r="EF49" s="43">
        <f t="shared" si="27"/>
        <v>0</v>
      </c>
      <c r="EG49" s="43">
        <f t="shared" si="27"/>
        <v>0</v>
      </c>
      <c r="EH49" s="43">
        <f t="shared" si="27"/>
        <v>0</v>
      </c>
      <c r="EI49" s="43">
        <f t="shared" si="27"/>
        <v>0</v>
      </c>
      <c r="EJ49" s="43">
        <f t="shared" si="27"/>
        <v>0</v>
      </c>
      <c r="EK49" s="43">
        <f t="shared" si="27"/>
        <v>0</v>
      </c>
      <c r="EL49" s="43">
        <f t="shared" si="27"/>
        <v>0</v>
      </c>
      <c r="EM49" s="43">
        <f t="shared" si="27"/>
        <v>0</v>
      </c>
      <c r="EN49" s="43">
        <f t="shared" si="27"/>
        <v>0</v>
      </c>
      <c r="EO49" s="43">
        <f t="shared" si="27"/>
        <v>0</v>
      </c>
      <c r="EP49" s="43">
        <f t="shared" si="27"/>
        <v>0</v>
      </c>
      <c r="EQ49" s="43">
        <f t="shared" si="27"/>
        <v>0</v>
      </c>
      <c r="ER49" s="43">
        <f t="shared" si="26"/>
        <v>0</v>
      </c>
      <c r="ES49" s="43">
        <f t="shared" si="23"/>
        <v>0</v>
      </c>
      <c r="ET49" s="43">
        <f t="shared" si="23"/>
        <v>0</v>
      </c>
      <c r="EU49" s="43">
        <f t="shared" si="23"/>
        <v>0</v>
      </c>
      <c r="EV49" s="43">
        <f t="shared" si="23"/>
        <v>0</v>
      </c>
      <c r="EW49" s="43">
        <f t="shared" si="23"/>
        <v>0</v>
      </c>
      <c r="EX49" s="43">
        <f t="shared" si="23"/>
        <v>0</v>
      </c>
      <c r="EY49" s="43">
        <f t="shared" si="23"/>
        <v>0</v>
      </c>
    </row>
    <row r="50" spans="1:155" ht="15" customHeight="1" x14ac:dyDescent="0.25">
      <c r="A50" s="10">
        <v>47</v>
      </c>
      <c r="B50" s="11" t="str">
        <f t="shared" si="15"/>
        <v xml:space="preserve">CH-F&amp;B-Chef Gourmet-Aryzta Food </v>
      </c>
      <c r="C50" s="10" t="s">
        <v>27</v>
      </c>
      <c r="D50" s="12" t="s">
        <v>28</v>
      </c>
      <c r="E50" s="12" t="s">
        <v>29</v>
      </c>
      <c r="F50" s="11" t="str">
        <f>IFERROR(INDEX('[1]MHR metrics per Country'!$A$2:$D$13,MATCH($E50,'[1]MHR metrics per Country'!$A$2:$A$13,0),MATCH('[1]MHR metrics per Country'!$B$1,'[1]MHR metrics per Country'!$A$1:$D$1,0)),"")</f>
        <v>CH</v>
      </c>
      <c r="G50" s="10" t="s">
        <v>30</v>
      </c>
      <c r="H50" s="12" t="s">
        <v>134</v>
      </c>
      <c r="I50" s="12" t="s">
        <v>41</v>
      </c>
      <c r="J50" s="12" t="s">
        <v>129</v>
      </c>
      <c r="K50" s="16" t="s">
        <v>130</v>
      </c>
      <c r="L50" s="33"/>
      <c r="M50" s="34">
        <v>10</v>
      </c>
      <c r="N50" s="35">
        <v>551469.81816560973</v>
      </c>
      <c r="O50" s="35">
        <v>537396.79456046619</v>
      </c>
      <c r="P50" s="35">
        <v>2888.9380846226272</v>
      </c>
      <c r="Q50" s="36">
        <v>535959.49203636288</v>
      </c>
      <c r="R50" s="36">
        <v>23658.99997543139</v>
      </c>
      <c r="S50" s="35">
        <f t="shared" si="16"/>
        <v>3792.3595811939717</v>
      </c>
      <c r="T50" s="35">
        <v>11.069064641943275</v>
      </c>
      <c r="U50" s="36">
        <v>3642.7158150117516</v>
      </c>
      <c r="V50" s="35">
        <v>-6.4313507884630896</v>
      </c>
      <c r="W50" s="35">
        <v>145.00605232873994</v>
      </c>
      <c r="X50" s="33"/>
      <c r="Y50" s="17">
        <f>IFERROR(INDEX('[1]MHR metrics per Country'!$A$2:$D$13,MATCH($E50,'[1]MHR metrics per Country'!$A$2:$A$13,0),MATCH('[1]MHR metrics per Country'!$D$1,'[1]MHR metrics per Country'!$A$1:$D$1,0)),"")</f>
        <v>1306</v>
      </c>
      <c r="Z50" s="38">
        <f t="shared" si="0"/>
        <v>5.238615041947883E-3</v>
      </c>
      <c r="AA50" s="38">
        <f t="shared" si="1"/>
        <v>4.4143261434814209E-2</v>
      </c>
      <c r="AB50" s="39">
        <f t="shared" si="17"/>
        <v>3.8315340508203351E-3</v>
      </c>
      <c r="AC50" s="39">
        <f t="shared" si="18"/>
        <v>2.0071931912362913E-5</v>
      </c>
      <c r="AD50" s="39">
        <f t="shared" si="2"/>
        <v>0.15396744658669081</v>
      </c>
      <c r="AE50" s="39">
        <f t="shared" si="3"/>
        <v>6.796625247127085E-3</v>
      </c>
      <c r="AF50" s="40">
        <f t="shared" si="4"/>
        <v>2.789215784848202</v>
      </c>
      <c r="AG50" s="14">
        <f t="shared" si="19"/>
        <v>138.57470154027686</v>
      </c>
      <c r="AH50" s="41"/>
      <c r="AI50" s="42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M50" s="14">
        <f t="shared" si="5"/>
        <v>3792.3595811939717</v>
      </c>
      <c r="CN50" s="14">
        <f t="array" ref="CN50">T50+IFERROR(IF(INDEX('[1]Battle Plan Tracker'!$A$4:$BK$61,MATCH(1,IF(('[1]Battle Plan Tracker'!$B$4:$B$61='Savings tracker full version'!$B50),IF('[1]Battle Plan Tracker'!$V$4:$V$61="",1)),0),MATCH('[1]Battle Plan Tracker'!$AY$3,'[1]Battle Plan Tracker'!$A$3:$BK$3,0))="",0,INDEX('[1]Battle Plan Tracker'!$A$4:$BK$61,MATCH(1,IF(('[1]Battle Plan Tracker'!$B$4:$B$61='Savings tracker full version'!$B50),IF('[1]Battle Plan Tracker'!$V$4:$V$61="",1)),0),MATCH('[1]Battle Plan Tracker'!$AY$3,'[1]Battle Plan Tracker'!$A$3:$BK$3,0))),0)</f>
        <v>11.069064641943275</v>
      </c>
      <c r="CO50" s="15">
        <f t="array" ref="CO50">U50+IFERROR(IF(INDEX('[1]Battle Plan Tracker'!$A$4:$BK$61,MATCH(1,IF(('[1]Battle Plan Tracker'!$B$4:$B$61='Savings tracker full version'!$B50),IF('[1]Battle Plan Tracker'!$V$4:$V$61="",1)),0),MATCH('[1]Battle Plan Tracker'!$BD$3,'[1]Battle Plan Tracker'!$A$3:$BK$3,0))="",0,INDEX('[1]Battle Plan Tracker'!$A$4:$BK$61,MATCH(1,IF(('[1]Battle Plan Tracker'!$B$4:$B$61='Savings tracker full version'!$B50),IF('[1]Battle Plan Tracker'!$V$4:$V$61="",1)),0),MATCH('[1]Battle Plan Tracker'!$BD$3,'[1]Battle Plan Tracker'!$A$3:$BK$3,0))),0)</f>
        <v>3642.7158150117516</v>
      </c>
      <c r="CP50" s="14">
        <f t="array" ref="CP50">V50+W50+IFERROR(IF(INDEX('[1]Battle Plan Tracker'!$A$4:$BK$61,MATCH(1,IF(('[1]Battle Plan Tracker'!$B$4:$B$61='Savings tracker full version'!$B50),IF('[1]Battle Plan Tracker'!$V$4:$V$61="",1)),0),MATCH('[1]Battle Plan Tracker'!$BI$3,'[1]Battle Plan Tracker'!$A$3:$BK$3,0))="",0,INDEX('[1]Battle Plan Tracker'!$A$4:$BK$61,MATCH(1,IF(('[1]Battle Plan Tracker'!$B$4:$B$61='Savings tracker full version'!$B50),IF('[1]Battle Plan Tracker'!$V$4:$V$61="",1)),0),MATCH('[1]Battle Plan Tracker'!$BI$3,'[1]Battle Plan Tracker'!$A$3:$BK$3,0))),0)</f>
        <v>138.57470154027686</v>
      </c>
      <c r="CQ50" s="39">
        <f t="shared" si="6"/>
        <v>3.8315340508203351E-3</v>
      </c>
      <c r="CR50" s="39">
        <f t="shared" si="7"/>
        <v>2.0071931912362913E-5</v>
      </c>
      <c r="CS50" s="39">
        <f t="shared" si="8"/>
        <v>0.15396744658669081</v>
      </c>
      <c r="CT50" s="39">
        <f t="shared" si="9"/>
        <v>6.796625247127085E-3</v>
      </c>
      <c r="CU50" s="40">
        <f t="shared" si="10"/>
        <v>2.789215784848202</v>
      </c>
      <c r="CW50" s="43">
        <f t="shared" si="31"/>
        <v>0</v>
      </c>
      <c r="CX50" s="43">
        <f t="shared" si="31"/>
        <v>0</v>
      </c>
      <c r="CY50" s="43">
        <f t="shared" si="31"/>
        <v>0</v>
      </c>
      <c r="CZ50" s="43">
        <f t="shared" si="31"/>
        <v>0</v>
      </c>
      <c r="DA50" s="43">
        <f t="shared" si="31"/>
        <v>0</v>
      </c>
      <c r="DB50" s="43">
        <f t="shared" si="31"/>
        <v>0</v>
      </c>
      <c r="DC50" s="43">
        <f t="shared" si="31"/>
        <v>0</v>
      </c>
      <c r="DD50" s="43">
        <f t="shared" si="31"/>
        <v>0</v>
      </c>
      <c r="DE50" s="43">
        <f t="shared" si="31"/>
        <v>0</v>
      </c>
      <c r="DF50" s="43">
        <f t="shared" si="31"/>
        <v>0</v>
      </c>
      <c r="DG50" s="43">
        <f t="shared" si="31"/>
        <v>0</v>
      </c>
      <c r="DH50" s="43">
        <f t="shared" si="31"/>
        <v>0</v>
      </c>
      <c r="DI50" s="43">
        <f t="shared" si="31"/>
        <v>0</v>
      </c>
      <c r="DJ50" s="43">
        <f t="shared" si="31"/>
        <v>0</v>
      </c>
      <c r="DK50" s="43">
        <f t="shared" si="31"/>
        <v>0</v>
      </c>
      <c r="DL50" s="43">
        <f t="shared" si="30"/>
        <v>0</v>
      </c>
      <c r="DM50" s="43">
        <f t="shared" si="29"/>
        <v>0</v>
      </c>
      <c r="DN50" s="43">
        <f t="shared" si="29"/>
        <v>0</v>
      </c>
      <c r="DO50" s="43">
        <f t="shared" si="29"/>
        <v>0</v>
      </c>
      <c r="DP50" s="43">
        <f t="shared" si="29"/>
        <v>0</v>
      </c>
      <c r="DQ50" s="43">
        <f t="shared" si="29"/>
        <v>0</v>
      </c>
      <c r="DR50" s="43">
        <f t="shared" si="28"/>
        <v>0</v>
      </c>
      <c r="DS50" s="43">
        <f t="shared" si="28"/>
        <v>0</v>
      </c>
      <c r="DT50" s="43">
        <f t="shared" si="28"/>
        <v>0</v>
      </c>
      <c r="DU50" s="43">
        <f t="shared" si="28"/>
        <v>0</v>
      </c>
      <c r="DV50" s="43">
        <f t="shared" si="28"/>
        <v>0</v>
      </c>
      <c r="DW50" s="43">
        <f t="shared" si="28"/>
        <v>0</v>
      </c>
      <c r="DX50" s="43">
        <f t="shared" si="22"/>
        <v>0</v>
      </c>
      <c r="DY50" s="43">
        <f t="shared" si="22"/>
        <v>0</v>
      </c>
      <c r="DZ50" s="43">
        <f t="shared" si="22"/>
        <v>0</v>
      </c>
      <c r="EA50" s="43">
        <f t="shared" si="22"/>
        <v>0</v>
      </c>
      <c r="EB50" s="43">
        <f t="shared" si="22"/>
        <v>0</v>
      </c>
      <c r="EC50" s="43">
        <f t="shared" si="27"/>
        <v>0</v>
      </c>
      <c r="ED50" s="43">
        <f t="shared" si="27"/>
        <v>0</v>
      </c>
      <c r="EE50" s="43">
        <f t="shared" si="27"/>
        <v>0</v>
      </c>
      <c r="EF50" s="43">
        <f t="shared" si="27"/>
        <v>0</v>
      </c>
      <c r="EG50" s="43">
        <f t="shared" si="27"/>
        <v>0</v>
      </c>
      <c r="EH50" s="43">
        <f t="shared" si="27"/>
        <v>0</v>
      </c>
      <c r="EI50" s="43">
        <f t="shared" si="27"/>
        <v>0</v>
      </c>
      <c r="EJ50" s="43">
        <f t="shared" si="27"/>
        <v>0</v>
      </c>
      <c r="EK50" s="43">
        <f t="shared" si="27"/>
        <v>0</v>
      </c>
      <c r="EL50" s="43">
        <f t="shared" si="27"/>
        <v>0</v>
      </c>
      <c r="EM50" s="43">
        <f t="shared" si="27"/>
        <v>0</v>
      </c>
      <c r="EN50" s="43">
        <f t="shared" si="27"/>
        <v>0</v>
      </c>
      <c r="EO50" s="43">
        <f t="shared" si="27"/>
        <v>0</v>
      </c>
      <c r="EP50" s="43">
        <f t="shared" si="27"/>
        <v>0</v>
      </c>
      <c r="EQ50" s="43">
        <f t="shared" si="27"/>
        <v>0</v>
      </c>
      <c r="ER50" s="43">
        <f t="shared" si="26"/>
        <v>0</v>
      </c>
      <c r="ES50" s="43">
        <f t="shared" si="23"/>
        <v>0</v>
      </c>
      <c r="ET50" s="43">
        <f t="shared" si="23"/>
        <v>0</v>
      </c>
      <c r="EU50" s="43">
        <f t="shared" si="23"/>
        <v>0</v>
      </c>
      <c r="EV50" s="43">
        <f t="shared" si="23"/>
        <v>0</v>
      </c>
      <c r="EW50" s="43">
        <f t="shared" si="23"/>
        <v>0</v>
      </c>
      <c r="EX50" s="43">
        <f t="shared" si="23"/>
        <v>0</v>
      </c>
      <c r="EY50" s="43">
        <f t="shared" si="23"/>
        <v>0</v>
      </c>
    </row>
    <row r="51" spans="1:155" ht="15" customHeight="1" x14ac:dyDescent="0.25">
      <c r="A51" s="10">
        <v>48</v>
      </c>
      <c r="B51" s="11" t="str">
        <f t="shared" si="15"/>
        <v>CH-F&amp;B-Ronin_Common</v>
      </c>
      <c r="C51" s="10" t="s">
        <v>27</v>
      </c>
      <c r="D51" s="12" t="s">
        <v>28</v>
      </c>
      <c r="E51" s="12" t="s">
        <v>29</v>
      </c>
      <c r="F51" s="11" t="str">
        <f>IFERROR(INDEX('[1]MHR metrics per Country'!$A$2:$D$13,MATCH($E51,'[1]MHR metrics per Country'!$A$2:$A$13,0),MATCH('[1]MHR metrics per Country'!$B$1,'[1]MHR metrics per Country'!$A$1:$D$1,0)),"")</f>
        <v>CH</v>
      </c>
      <c r="G51" s="10" t="s">
        <v>30</v>
      </c>
      <c r="H51" s="12" t="s">
        <v>135</v>
      </c>
      <c r="I51" s="12" t="s">
        <v>135</v>
      </c>
      <c r="J51" s="12" t="s">
        <v>59</v>
      </c>
      <c r="K51" s="16" t="s">
        <v>60</v>
      </c>
      <c r="L51" s="33" t="s">
        <v>370</v>
      </c>
      <c r="M51" s="34">
        <v>7</v>
      </c>
      <c r="N51" s="35">
        <v>204526.51412947668</v>
      </c>
      <c r="O51" s="35">
        <v>204526.51412947668</v>
      </c>
      <c r="P51" s="35">
        <v>4252.2952529994764</v>
      </c>
      <c r="Q51" s="36">
        <v>153136.81551182794</v>
      </c>
      <c r="R51" s="36">
        <v>856.47345117961925</v>
      </c>
      <c r="S51" s="35">
        <f t="shared" si="16"/>
        <v>1968.8286021542128</v>
      </c>
      <c r="T51" s="35">
        <v>1789.2943767398149</v>
      </c>
      <c r="U51" s="36">
        <v>225.87882005693959</v>
      </c>
      <c r="V51" s="35">
        <v>-47.109861123521789</v>
      </c>
      <c r="W51" s="35">
        <v>0.76526648098020056</v>
      </c>
      <c r="X51" s="33"/>
      <c r="Y51" s="17">
        <f>IFERROR(INDEX('[1]MHR metrics per Country'!$A$2:$D$13,MATCH($E51,'[1]MHR metrics per Country'!$A$2:$A$13,0),MATCH('[1]MHR metrics per Country'!$D$1,'[1]MHR metrics per Country'!$A$1:$D$1,0)),"")</f>
        <v>1306</v>
      </c>
      <c r="Z51" s="38">
        <f t="shared" si="0"/>
        <v>2.0790924204123172E-2</v>
      </c>
      <c r="AA51" s="38">
        <f t="shared" si="1"/>
        <v>5.5928644481539917E-3</v>
      </c>
      <c r="AB51" s="39">
        <f t="shared" si="17"/>
        <v>0.42078319361236399</v>
      </c>
      <c r="AC51" s="39">
        <f t="shared" si="18"/>
        <v>8.7484714847635443E-3</v>
      </c>
      <c r="AD51" s="39">
        <f t="shared" si="2"/>
        <v>0.26373125722208568</v>
      </c>
      <c r="AE51" s="39">
        <f t="shared" si="3"/>
        <v>1.4750131723843586E-3</v>
      </c>
      <c r="AF51" s="40">
        <f t="shared" si="4"/>
        <v>0.17295468610791698</v>
      </c>
      <c r="AG51" s="14">
        <f t="shared" si="19"/>
        <v>-46.344594642541587</v>
      </c>
      <c r="AH51" s="41"/>
      <c r="AI51" s="42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3"/>
      <c r="CM51" s="14">
        <f t="shared" si="5"/>
        <v>1968.8286021542128</v>
      </c>
      <c r="CN51" s="14">
        <f t="array" ref="CN51">T51+IFERROR(IF(INDEX('[1]Battle Plan Tracker'!$A$4:$BK$61,MATCH(1,IF(('[1]Battle Plan Tracker'!$B$4:$B$61='Savings tracker full version'!$B51),IF('[1]Battle Plan Tracker'!$V$4:$V$61="",1)),0),MATCH('[1]Battle Plan Tracker'!$AY$3,'[1]Battle Plan Tracker'!$A$3:$BK$3,0))="",0,INDEX('[1]Battle Plan Tracker'!$A$4:$BK$61,MATCH(1,IF(('[1]Battle Plan Tracker'!$B$4:$B$61='Savings tracker full version'!$B51),IF('[1]Battle Plan Tracker'!$V$4:$V$61="",1)),0),MATCH('[1]Battle Plan Tracker'!$AY$3,'[1]Battle Plan Tracker'!$A$3:$BK$3,0))),0)</f>
        <v>1789.2943767398149</v>
      </c>
      <c r="CO51" s="15">
        <f t="array" ref="CO51">U51+IFERROR(IF(INDEX('[1]Battle Plan Tracker'!$A$4:$BK$61,MATCH(1,IF(('[1]Battle Plan Tracker'!$B$4:$B$61='Savings tracker full version'!$B51),IF('[1]Battle Plan Tracker'!$V$4:$V$61="",1)),0),MATCH('[1]Battle Plan Tracker'!$BD$3,'[1]Battle Plan Tracker'!$A$3:$BK$3,0))="",0,INDEX('[1]Battle Plan Tracker'!$A$4:$BK$61,MATCH(1,IF(('[1]Battle Plan Tracker'!$B$4:$B$61='Savings tracker full version'!$B51),IF('[1]Battle Plan Tracker'!$V$4:$V$61="",1)),0),MATCH('[1]Battle Plan Tracker'!$BD$3,'[1]Battle Plan Tracker'!$A$3:$BK$3,0))),0)</f>
        <v>225.87882005693959</v>
      </c>
      <c r="CP51" s="14">
        <f t="array" ref="CP51">V51+W51+IFERROR(IF(INDEX('[1]Battle Plan Tracker'!$A$4:$BK$61,MATCH(1,IF(('[1]Battle Plan Tracker'!$B$4:$B$61='Savings tracker full version'!$B51),IF('[1]Battle Plan Tracker'!$V$4:$V$61="",1)),0),MATCH('[1]Battle Plan Tracker'!$BI$3,'[1]Battle Plan Tracker'!$A$3:$BK$3,0))="",0,INDEX('[1]Battle Plan Tracker'!$A$4:$BK$61,MATCH(1,IF(('[1]Battle Plan Tracker'!$B$4:$B$61='Savings tracker full version'!$B51),IF('[1]Battle Plan Tracker'!$V$4:$V$61="",1)),0),MATCH('[1]Battle Plan Tracker'!$BI$3,'[1]Battle Plan Tracker'!$A$3:$BK$3,0))),0)</f>
        <v>-46.344594642541587</v>
      </c>
      <c r="CQ51" s="39">
        <f t="shared" si="6"/>
        <v>0.42078319361236399</v>
      </c>
      <c r="CR51" s="39">
        <f t="shared" si="7"/>
        <v>8.7484714847635443E-3</v>
      </c>
      <c r="CS51" s="39">
        <f t="shared" si="8"/>
        <v>0.26373125722208568</v>
      </c>
      <c r="CT51" s="39">
        <f t="shared" si="9"/>
        <v>1.4750131723843586E-3</v>
      </c>
      <c r="CU51" s="40">
        <f t="shared" si="10"/>
        <v>0.17295468610791698</v>
      </c>
      <c r="CW51" s="43">
        <f t="shared" si="31"/>
        <v>0</v>
      </c>
      <c r="CX51" s="43">
        <f t="shared" si="31"/>
        <v>0</v>
      </c>
      <c r="CY51" s="43">
        <f t="shared" si="31"/>
        <v>0</v>
      </c>
      <c r="CZ51" s="43">
        <f t="shared" si="31"/>
        <v>0</v>
      </c>
      <c r="DA51" s="43">
        <f t="shared" si="31"/>
        <v>0</v>
      </c>
      <c r="DB51" s="43">
        <f t="shared" si="31"/>
        <v>0</v>
      </c>
      <c r="DC51" s="43">
        <f t="shared" si="31"/>
        <v>0</v>
      </c>
      <c r="DD51" s="43">
        <f t="shared" si="31"/>
        <v>0</v>
      </c>
      <c r="DE51" s="43">
        <f t="shared" si="31"/>
        <v>0</v>
      </c>
      <c r="DF51" s="43">
        <f t="shared" si="31"/>
        <v>0</v>
      </c>
      <c r="DG51" s="43">
        <f t="shared" si="31"/>
        <v>0</v>
      </c>
      <c r="DH51" s="43">
        <f t="shared" si="31"/>
        <v>0</v>
      </c>
      <c r="DI51" s="43">
        <f t="shared" si="31"/>
        <v>0</v>
      </c>
      <c r="DJ51" s="43">
        <f t="shared" si="31"/>
        <v>0</v>
      </c>
      <c r="DK51" s="43">
        <f t="shared" si="31"/>
        <v>0</v>
      </c>
      <c r="DL51" s="43">
        <f t="shared" si="30"/>
        <v>0</v>
      </c>
      <c r="DM51" s="43">
        <f t="shared" si="29"/>
        <v>0</v>
      </c>
      <c r="DN51" s="43">
        <f t="shared" si="29"/>
        <v>0</v>
      </c>
      <c r="DO51" s="43">
        <f t="shared" si="29"/>
        <v>0</v>
      </c>
      <c r="DP51" s="43">
        <f t="shared" si="29"/>
        <v>0</v>
      </c>
      <c r="DQ51" s="43">
        <f t="shared" si="29"/>
        <v>0</v>
      </c>
      <c r="DR51" s="43">
        <f t="shared" si="28"/>
        <v>0</v>
      </c>
      <c r="DS51" s="43">
        <f t="shared" si="28"/>
        <v>0</v>
      </c>
      <c r="DT51" s="43">
        <f t="shared" si="28"/>
        <v>0</v>
      </c>
      <c r="DU51" s="43">
        <f t="shared" si="28"/>
        <v>0</v>
      </c>
      <c r="DV51" s="43">
        <f t="shared" si="28"/>
        <v>0</v>
      </c>
      <c r="DW51" s="43">
        <f t="shared" si="28"/>
        <v>0</v>
      </c>
      <c r="DX51" s="43">
        <f t="shared" si="22"/>
        <v>0</v>
      </c>
      <c r="DY51" s="43">
        <f t="shared" si="22"/>
        <v>0</v>
      </c>
      <c r="DZ51" s="43">
        <f t="shared" si="22"/>
        <v>0</v>
      </c>
      <c r="EA51" s="43">
        <f t="shared" si="22"/>
        <v>0</v>
      </c>
      <c r="EB51" s="43">
        <f t="shared" si="22"/>
        <v>0</v>
      </c>
      <c r="EC51" s="43">
        <f t="shared" si="27"/>
        <v>0</v>
      </c>
      <c r="ED51" s="43">
        <f t="shared" si="27"/>
        <v>0</v>
      </c>
      <c r="EE51" s="43">
        <f t="shared" si="27"/>
        <v>0</v>
      </c>
      <c r="EF51" s="43">
        <f t="shared" si="27"/>
        <v>0</v>
      </c>
      <c r="EG51" s="43">
        <f t="shared" si="27"/>
        <v>0</v>
      </c>
      <c r="EH51" s="43">
        <f t="shared" si="27"/>
        <v>0</v>
      </c>
      <c r="EI51" s="43">
        <f t="shared" si="27"/>
        <v>0</v>
      </c>
      <c r="EJ51" s="43">
        <f t="shared" si="27"/>
        <v>0</v>
      </c>
      <c r="EK51" s="43">
        <f t="shared" si="27"/>
        <v>0</v>
      </c>
      <c r="EL51" s="43">
        <f t="shared" si="27"/>
        <v>0</v>
      </c>
      <c r="EM51" s="43">
        <f t="shared" si="27"/>
        <v>0</v>
      </c>
      <c r="EN51" s="43">
        <f t="shared" si="27"/>
        <v>0</v>
      </c>
      <c r="EO51" s="43">
        <f t="shared" si="27"/>
        <v>0</v>
      </c>
      <c r="EP51" s="43">
        <f t="shared" si="27"/>
        <v>0</v>
      </c>
      <c r="EQ51" s="43">
        <f t="shared" si="27"/>
        <v>0</v>
      </c>
      <c r="ER51" s="43">
        <f t="shared" si="26"/>
        <v>0</v>
      </c>
      <c r="ES51" s="43">
        <f t="shared" si="23"/>
        <v>0</v>
      </c>
      <c r="ET51" s="43">
        <f t="shared" si="23"/>
        <v>0</v>
      </c>
      <c r="EU51" s="43">
        <f t="shared" si="23"/>
        <v>0</v>
      </c>
      <c r="EV51" s="43">
        <f t="shared" si="23"/>
        <v>0</v>
      </c>
      <c r="EW51" s="43">
        <f t="shared" si="23"/>
        <v>0</v>
      </c>
      <c r="EX51" s="43">
        <f t="shared" si="23"/>
        <v>0</v>
      </c>
      <c r="EY51" s="43">
        <f t="shared" si="23"/>
        <v>0</v>
      </c>
    </row>
    <row r="52" spans="1:155" ht="15" customHeight="1" x14ac:dyDescent="0.25">
      <c r="A52" s="10">
        <v>49</v>
      </c>
      <c r="B52" s="11" t="str">
        <f t="shared" si="15"/>
        <v>CH-OS&amp;E Products-Lyreco_Common</v>
      </c>
      <c r="C52" s="10" t="s">
        <v>27</v>
      </c>
      <c r="D52" s="12" t="s">
        <v>28</v>
      </c>
      <c r="E52" s="12" t="s">
        <v>29</v>
      </c>
      <c r="F52" s="11" t="str">
        <f>IFERROR(INDEX('[1]MHR metrics per Country'!$A$2:$D$13,MATCH($E52,'[1]MHR metrics per Country'!$A$2:$A$13,0),MATCH('[1]MHR metrics per Country'!$B$1,'[1]MHR metrics per Country'!$A$1:$D$1,0)),"")</f>
        <v>CH</v>
      </c>
      <c r="G52" s="10" t="s">
        <v>54</v>
      </c>
      <c r="H52" s="12" t="s">
        <v>136</v>
      </c>
      <c r="I52" s="12" t="s">
        <v>136</v>
      </c>
      <c r="J52" s="12" t="s">
        <v>137</v>
      </c>
      <c r="K52" s="16" t="s">
        <v>138</v>
      </c>
      <c r="L52" s="33" t="s">
        <v>370</v>
      </c>
      <c r="M52" s="34">
        <v>156</v>
      </c>
      <c r="N52" s="35">
        <v>269628.35249042138</v>
      </c>
      <c r="O52" s="35">
        <v>269628.35249042138</v>
      </c>
      <c r="P52" s="35">
        <v>23835.815660244985</v>
      </c>
      <c r="Q52" s="36">
        <v>51772.365556018172</v>
      </c>
      <c r="R52" s="36">
        <v>26043.083131333395</v>
      </c>
      <c r="S52" s="35">
        <f t="shared" si="16"/>
        <v>4637.6882103916741</v>
      </c>
      <c r="T52" s="35">
        <v>2158.7687580253696</v>
      </c>
      <c r="U52" s="36">
        <v>2323.3232277594711</v>
      </c>
      <c r="V52" s="35">
        <v>-266.02029578632505</v>
      </c>
      <c r="W52" s="35">
        <v>421.61652039315879</v>
      </c>
      <c r="X52" s="33"/>
      <c r="Y52" s="17">
        <f>IFERROR(INDEX('[1]MHR metrics per Country'!$A$2:$D$13,MATCH($E52,'[1]MHR metrics per Country'!$A$2:$A$13,0),MATCH('[1]MHR metrics per Country'!$D$1,'[1]MHR metrics per Country'!$A$1:$D$1,0)),"")</f>
        <v>1306</v>
      </c>
      <c r="Z52" s="38">
        <f t="shared" si="0"/>
        <v>8.8402482306054062E-2</v>
      </c>
      <c r="AA52" s="38">
        <f t="shared" si="1"/>
        <v>0.50303058111483323</v>
      </c>
      <c r="AB52" s="39">
        <f t="shared" si="17"/>
        <v>9.0568277116940155E-2</v>
      </c>
      <c r="AC52" s="39">
        <f t="shared" si="18"/>
        <v>8.0064605153201025E-3</v>
      </c>
      <c r="AD52" s="39">
        <f t="shared" si="2"/>
        <v>8.9210759572632747E-2</v>
      </c>
      <c r="AE52" s="39">
        <f t="shared" si="3"/>
        <v>4.4875740229517118E-2</v>
      </c>
      <c r="AF52" s="40">
        <f t="shared" si="4"/>
        <v>1.7789611238587069</v>
      </c>
      <c r="AG52" s="14">
        <f t="shared" si="19"/>
        <v>155.59622460683374</v>
      </c>
      <c r="AH52" s="41"/>
      <c r="AI52" s="42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  <c r="CG52" s="43"/>
      <c r="CH52" s="43"/>
      <c r="CI52" s="43"/>
      <c r="CJ52" s="43"/>
      <c r="CK52" s="43"/>
      <c r="CM52" s="14">
        <f t="shared" si="5"/>
        <v>4637.6882103916741</v>
      </c>
      <c r="CN52" s="14">
        <f t="array" ref="CN52">T52+IFERROR(IF(INDEX('[1]Battle Plan Tracker'!$A$4:$BK$61,MATCH(1,IF(('[1]Battle Plan Tracker'!$B$4:$B$61='Savings tracker full version'!$B52),IF('[1]Battle Plan Tracker'!$V$4:$V$61="",1)),0),MATCH('[1]Battle Plan Tracker'!$AY$3,'[1]Battle Plan Tracker'!$A$3:$BK$3,0))="",0,INDEX('[1]Battle Plan Tracker'!$A$4:$BK$61,MATCH(1,IF(('[1]Battle Plan Tracker'!$B$4:$B$61='Savings tracker full version'!$B52),IF('[1]Battle Plan Tracker'!$V$4:$V$61="",1)),0),MATCH('[1]Battle Plan Tracker'!$AY$3,'[1]Battle Plan Tracker'!$A$3:$BK$3,0))),0)</f>
        <v>2158.7687580253696</v>
      </c>
      <c r="CO52" s="15">
        <f t="array" ref="CO52">U52+IFERROR(IF(INDEX('[1]Battle Plan Tracker'!$A$4:$BK$61,MATCH(1,IF(('[1]Battle Plan Tracker'!$B$4:$B$61='Savings tracker full version'!$B52),IF('[1]Battle Plan Tracker'!$V$4:$V$61="",1)),0),MATCH('[1]Battle Plan Tracker'!$BD$3,'[1]Battle Plan Tracker'!$A$3:$BK$3,0))="",0,INDEX('[1]Battle Plan Tracker'!$A$4:$BK$61,MATCH(1,IF(('[1]Battle Plan Tracker'!$B$4:$B$61='Savings tracker full version'!$B52),IF('[1]Battle Plan Tracker'!$V$4:$V$61="",1)),0),MATCH('[1]Battle Plan Tracker'!$BD$3,'[1]Battle Plan Tracker'!$A$3:$BK$3,0))),0)</f>
        <v>2323.3232277594711</v>
      </c>
      <c r="CP52" s="14">
        <f t="array" ref="CP52">V52+W52+IFERROR(IF(INDEX('[1]Battle Plan Tracker'!$A$4:$BK$61,MATCH(1,IF(('[1]Battle Plan Tracker'!$B$4:$B$61='Savings tracker full version'!$B52),IF('[1]Battle Plan Tracker'!$V$4:$V$61="",1)),0),MATCH('[1]Battle Plan Tracker'!$BI$3,'[1]Battle Plan Tracker'!$A$3:$BK$3,0))="",0,INDEX('[1]Battle Plan Tracker'!$A$4:$BK$61,MATCH(1,IF(('[1]Battle Plan Tracker'!$B$4:$B$61='Savings tracker full version'!$B52),IF('[1]Battle Plan Tracker'!$V$4:$V$61="",1)),0),MATCH('[1]Battle Plan Tracker'!$BI$3,'[1]Battle Plan Tracker'!$A$3:$BK$3,0))),0)</f>
        <v>155.59622460683374</v>
      </c>
      <c r="CQ52" s="39">
        <f t="shared" si="6"/>
        <v>9.0568277116940155E-2</v>
      </c>
      <c r="CR52" s="39">
        <f t="shared" si="7"/>
        <v>8.0064605153201025E-3</v>
      </c>
      <c r="CS52" s="39">
        <f t="shared" si="8"/>
        <v>8.9210759572632747E-2</v>
      </c>
      <c r="CT52" s="39">
        <f t="shared" si="9"/>
        <v>4.4875740229517118E-2</v>
      </c>
      <c r="CU52" s="40">
        <f t="shared" si="10"/>
        <v>1.7789611238587069</v>
      </c>
      <c r="CW52" s="43">
        <f t="shared" si="31"/>
        <v>0</v>
      </c>
      <c r="CX52" s="43">
        <f t="shared" si="31"/>
        <v>0</v>
      </c>
      <c r="CY52" s="43">
        <f t="shared" si="31"/>
        <v>0</v>
      </c>
      <c r="CZ52" s="43">
        <f t="shared" si="31"/>
        <v>0</v>
      </c>
      <c r="DA52" s="43">
        <f t="shared" si="31"/>
        <v>0</v>
      </c>
      <c r="DB52" s="43">
        <f t="shared" si="31"/>
        <v>0</v>
      </c>
      <c r="DC52" s="43">
        <f t="shared" si="31"/>
        <v>0</v>
      </c>
      <c r="DD52" s="43">
        <f t="shared" si="31"/>
        <v>0</v>
      </c>
      <c r="DE52" s="43">
        <f t="shared" si="31"/>
        <v>0</v>
      </c>
      <c r="DF52" s="43">
        <f t="shared" si="31"/>
        <v>0</v>
      </c>
      <c r="DG52" s="43">
        <f t="shared" si="31"/>
        <v>0</v>
      </c>
      <c r="DH52" s="43">
        <f t="shared" si="31"/>
        <v>0</v>
      </c>
      <c r="DI52" s="43">
        <f t="shared" si="31"/>
        <v>0</v>
      </c>
      <c r="DJ52" s="43">
        <f t="shared" si="31"/>
        <v>0</v>
      </c>
      <c r="DK52" s="43">
        <f t="shared" si="31"/>
        <v>0</v>
      </c>
      <c r="DL52" s="43">
        <f t="shared" si="30"/>
        <v>0</v>
      </c>
      <c r="DM52" s="43">
        <f t="shared" si="29"/>
        <v>0</v>
      </c>
      <c r="DN52" s="43">
        <f t="shared" si="29"/>
        <v>0</v>
      </c>
      <c r="DO52" s="43">
        <f t="shared" si="29"/>
        <v>0</v>
      </c>
      <c r="DP52" s="43">
        <f t="shared" si="29"/>
        <v>0</v>
      </c>
      <c r="DQ52" s="43">
        <f t="shared" si="29"/>
        <v>0</v>
      </c>
      <c r="DR52" s="43">
        <f t="shared" si="28"/>
        <v>0</v>
      </c>
      <c r="DS52" s="43">
        <f t="shared" si="28"/>
        <v>0</v>
      </c>
      <c r="DT52" s="43">
        <f t="shared" si="28"/>
        <v>0</v>
      </c>
      <c r="DU52" s="43">
        <f t="shared" si="28"/>
        <v>0</v>
      </c>
      <c r="DV52" s="43">
        <f t="shared" si="28"/>
        <v>0</v>
      </c>
      <c r="DW52" s="43">
        <f t="shared" si="28"/>
        <v>0</v>
      </c>
      <c r="DX52" s="43">
        <f t="shared" si="22"/>
        <v>0</v>
      </c>
      <c r="DY52" s="43">
        <f t="shared" si="22"/>
        <v>0</v>
      </c>
      <c r="DZ52" s="43">
        <f t="shared" si="22"/>
        <v>0</v>
      </c>
      <c r="EA52" s="43">
        <f t="shared" si="22"/>
        <v>0</v>
      </c>
      <c r="EB52" s="43">
        <f t="shared" si="22"/>
        <v>0</v>
      </c>
      <c r="EC52" s="43">
        <f t="shared" si="27"/>
        <v>0</v>
      </c>
      <c r="ED52" s="43">
        <f t="shared" si="27"/>
        <v>0</v>
      </c>
      <c r="EE52" s="43">
        <f t="shared" si="27"/>
        <v>0</v>
      </c>
      <c r="EF52" s="43">
        <f t="shared" si="27"/>
        <v>0</v>
      </c>
      <c r="EG52" s="43">
        <f t="shared" si="27"/>
        <v>0</v>
      </c>
      <c r="EH52" s="43">
        <f t="shared" si="27"/>
        <v>0</v>
      </c>
      <c r="EI52" s="43">
        <f t="shared" si="27"/>
        <v>0</v>
      </c>
      <c r="EJ52" s="43">
        <f t="shared" si="27"/>
        <v>0</v>
      </c>
      <c r="EK52" s="43">
        <f t="shared" si="27"/>
        <v>0</v>
      </c>
      <c r="EL52" s="43">
        <f t="shared" si="27"/>
        <v>0</v>
      </c>
      <c r="EM52" s="43">
        <f t="shared" si="27"/>
        <v>0</v>
      </c>
      <c r="EN52" s="43">
        <f t="shared" si="27"/>
        <v>0</v>
      </c>
      <c r="EO52" s="43">
        <f t="shared" si="27"/>
        <v>0</v>
      </c>
      <c r="EP52" s="43">
        <f t="shared" si="27"/>
        <v>0</v>
      </c>
      <c r="EQ52" s="43">
        <f t="shared" si="27"/>
        <v>0</v>
      </c>
      <c r="ER52" s="43">
        <f t="shared" si="26"/>
        <v>0</v>
      </c>
      <c r="ES52" s="43">
        <f t="shared" si="23"/>
        <v>0</v>
      </c>
      <c r="ET52" s="43">
        <f t="shared" si="23"/>
        <v>0</v>
      </c>
      <c r="EU52" s="43">
        <f t="shared" si="23"/>
        <v>0</v>
      </c>
      <c r="EV52" s="43">
        <f t="shared" si="23"/>
        <v>0</v>
      </c>
      <c r="EW52" s="43">
        <f t="shared" si="23"/>
        <v>0</v>
      </c>
      <c r="EX52" s="43">
        <f t="shared" si="23"/>
        <v>0</v>
      </c>
      <c r="EY52" s="43">
        <f t="shared" si="23"/>
        <v>0</v>
      </c>
    </row>
    <row r="53" spans="1:155" ht="15" customHeight="1" x14ac:dyDescent="0.25">
      <c r="A53" s="10">
        <v>50</v>
      </c>
      <c r="B53" s="11" t="str">
        <f t="shared" si="15"/>
        <v>CH-F&amp;B-Gourmador_Common</v>
      </c>
      <c r="C53" s="10" t="s">
        <v>27</v>
      </c>
      <c r="D53" s="12" t="s">
        <v>28</v>
      </c>
      <c r="E53" s="12" t="s">
        <v>29</v>
      </c>
      <c r="F53" s="11" t="str">
        <f>IFERROR(INDEX('[1]MHR metrics per Country'!$A$2:$D$13,MATCH($E53,'[1]MHR metrics per Country'!$A$2:$A$13,0),MATCH('[1]MHR metrics per Country'!$B$1,'[1]MHR metrics per Country'!$A$1:$D$1,0)),"")</f>
        <v>CH</v>
      </c>
      <c r="G53" s="10" t="s">
        <v>30</v>
      </c>
      <c r="H53" s="12" t="s">
        <v>139</v>
      </c>
      <c r="I53" s="12" t="s">
        <v>139</v>
      </c>
      <c r="J53" s="12" t="s">
        <v>110</v>
      </c>
      <c r="K53" s="16" t="s">
        <v>111</v>
      </c>
      <c r="L53" s="33" t="s">
        <v>370</v>
      </c>
      <c r="M53" s="34">
        <v>5</v>
      </c>
      <c r="N53" s="35">
        <v>134524.35405954227</v>
      </c>
      <c r="O53" s="35">
        <v>90051.147439425826</v>
      </c>
      <c r="P53" s="35">
        <v>513.92801251956178</v>
      </c>
      <c r="Q53" s="36">
        <v>5017.1964096199163</v>
      </c>
      <c r="R53" s="36">
        <v>712.24794488514738</v>
      </c>
      <c r="S53" s="35">
        <f t="shared" si="16"/>
        <v>8.9978549959739116</v>
      </c>
      <c r="T53" s="35">
        <v>7.4690856033145874</v>
      </c>
      <c r="U53" s="36">
        <v>2.2782030720157627</v>
      </c>
      <c r="V53" s="35">
        <v>-0.94521293315134491</v>
      </c>
      <c r="W53" s="35">
        <v>0.19577925379490685</v>
      </c>
      <c r="X53" s="33"/>
      <c r="Y53" s="17">
        <f>IFERROR(INDEX('[1]MHR metrics per Country'!$A$2:$D$13,MATCH($E53,'[1]MHR metrics per Country'!$A$2:$A$13,0),MATCH('[1]MHR metrics per Country'!$D$1,'[1]MHR metrics per Country'!$A$1:$D$1,0)),"")</f>
        <v>1306</v>
      </c>
      <c r="Z53" s="38">
        <f t="shared" si="0"/>
        <v>3.820334363338332E-3</v>
      </c>
      <c r="AA53" s="38">
        <f t="shared" si="1"/>
        <v>0.14196134389307366</v>
      </c>
      <c r="AB53" s="39">
        <f t="shared" si="17"/>
        <v>1.4533330391345986E-2</v>
      </c>
      <c r="AC53" s="39">
        <f t="shared" si="18"/>
        <v>5.5522181507808398E-5</v>
      </c>
      <c r="AD53" s="39">
        <f t="shared" si="2"/>
        <v>3.198609540927677E-3</v>
      </c>
      <c r="AE53" s="39">
        <f t="shared" si="3"/>
        <v>4.5407890901930044E-4</v>
      </c>
      <c r="AF53" s="40">
        <f t="shared" si="4"/>
        <v>1.7444127657088534E-3</v>
      </c>
      <c r="AG53" s="14">
        <f t="shared" si="19"/>
        <v>-0.74943367935643801</v>
      </c>
      <c r="AH53" s="41"/>
      <c r="AI53" s="42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  <c r="CG53" s="43"/>
      <c r="CH53" s="43"/>
      <c r="CI53" s="43"/>
      <c r="CJ53" s="43"/>
      <c r="CK53" s="43"/>
      <c r="CM53" s="14">
        <f t="shared" si="5"/>
        <v>8.9978549959739116</v>
      </c>
      <c r="CN53" s="14">
        <f t="array" ref="CN53">T53+IFERROR(IF(INDEX('[1]Battle Plan Tracker'!$A$4:$BK$61,MATCH(1,IF(('[1]Battle Plan Tracker'!$B$4:$B$61='Savings tracker full version'!$B53),IF('[1]Battle Plan Tracker'!$V$4:$V$61="",1)),0),MATCH('[1]Battle Plan Tracker'!$AY$3,'[1]Battle Plan Tracker'!$A$3:$BK$3,0))="",0,INDEX('[1]Battle Plan Tracker'!$A$4:$BK$61,MATCH(1,IF(('[1]Battle Plan Tracker'!$B$4:$B$61='Savings tracker full version'!$B53),IF('[1]Battle Plan Tracker'!$V$4:$V$61="",1)),0),MATCH('[1]Battle Plan Tracker'!$AY$3,'[1]Battle Plan Tracker'!$A$3:$BK$3,0))),0)</f>
        <v>7.4690856033145874</v>
      </c>
      <c r="CO53" s="15">
        <f t="array" ref="CO53">U53+IFERROR(IF(INDEX('[1]Battle Plan Tracker'!$A$4:$BK$61,MATCH(1,IF(('[1]Battle Plan Tracker'!$B$4:$B$61='Savings tracker full version'!$B53),IF('[1]Battle Plan Tracker'!$V$4:$V$61="",1)),0),MATCH('[1]Battle Plan Tracker'!$BD$3,'[1]Battle Plan Tracker'!$A$3:$BK$3,0))="",0,INDEX('[1]Battle Plan Tracker'!$A$4:$BK$61,MATCH(1,IF(('[1]Battle Plan Tracker'!$B$4:$B$61='Savings tracker full version'!$B53),IF('[1]Battle Plan Tracker'!$V$4:$V$61="",1)),0),MATCH('[1]Battle Plan Tracker'!$BD$3,'[1]Battle Plan Tracker'!$A$3:$BK$3,0))),0)</f>
        <v>2.2782030720157627</v>
      </c>
      <c r="CP53" s="14">
        <f t="array" ref="CP53">V53+W53+IFERROR(IF(INDEX('[1]Battle Plan Tracker'!$A$4:$BK$61,MATCH(1,IF(('[1]Battle Plan Tracker'!$B$4:$B$61='Savings tracker full version'!$B53),IF('[1]Battle Plan Tracker'!$V$4:$V$61="",1)),0),MATCH('[1]Battle Plan Tracker'!$BI$3,'[1]Battle Plan Tracker'!$A$3:$BK$3,0))="",0,INDEX('[1]Battle Plan Tracker'!$A$4:$BK$61,MATCH(1,IF(('[1]Battle Plan Tracker'!$B$4:$B$61='Savings tracker full version'!$B53),IF('[1]Battle Plan Tracker'!$V$4:$V$61="",1)),0),MATCH('[1]Battle Plan Tracker'!$BI$3,'[1]Battle Plan Tracker'!$A$3:$BK$3,0))),0)</f>
        <v>-0.74943367935643801</v>
      </c>
      <c r="CQ53" s="39">
        <f t="shared" si="6"/>
        <v>1.4533330391345986E-2</v>
      </c>
      <c r="CR53" s="39">
        <f t="shared" si="7"/>
        <v>5.5522181507808398E-5</v>
      </c>
      <c r="CS53" s="39">
        <f t="shared" si="8"/>
        <v>3.198609540927677E-3</v>
      </c>
      <c r="CT53" s="39">
        <f t="shared" si="9"/>
        <v>4.5407890901930044E-4</v>
      </c>
      <c r="CU53" s="40">
        <f t="shared" si="10"/>
        <v>1.7444127657088534E-3</v>
      </c>
      <c r="CW53" s="43">
        <f t="shared" si="31"/>
        <v>0</v>
      </c>
      <c r="CX53" s="43">
        <f t="shared" si="31"/>
        <v>0</v>
      </c>
      <c r="CY53" s="43">
        <f t="shared" si="31"/>
        <v>0</v>
      </c>
      <c r="CZ53" s="43">
        <f t="shared" si="31"/>
        <v>0</v>
      </c>
      <c r="DA53" s="43">
        <f t="shared" si="31"/>
        <v>0</v>
      </c>
      <c r="DB53" s="43">
        <f t="shared" si="31"/>
        <v>0</v>
      </c>
      <c r="DC53" s="43">
        <f t="shared" si="31"/>
        <v>0</v>
      </c>
      <c r="DD53" s="43">
        <f t="shared" si="31"/>
        <v>0</v>
      </c>
      <c r="DE53" s="43">
        <f t="shared" si="31"/>
        <v>0</v>
      </c>
      <c r="DF53" s="43">
        <f t="shared" si="31"/>
        <v>0</v>
      </c>
      <c r="DG53" s="43">
        <f t="shared" si="31"/>
        <v>0</v>
      </c>
      <c r="DH53" s="43">
        <f t="shared" si="31"/>
        <v>0</v>
      </c>
      <c r="DI53" s="43">
        <f t="shared" si="31"/>
        <v>0</v>
      </c>
      <c r="DJ53" s="43">
        <f t="shared" si="31"/>
        <v>0</v>
      </c>
      <c r="DK53" s="43">
        <f t="shared" si="31"/>
        <v>0</v>
      </c>
      <c r="DL53" s="43">
        <f t="shared" si="30"/>
        <v>0</v>
      </c>
      <c r="DM53" s="43">
        <f t="shared" si="29"/>
        <v>0</v>
      </c>
      <c r="DN53" s="43">
        <f t="shared" si="29"/>
        <v>0</v>
      </c>
      <c r="DO53" s="43">
        <f t="shared" si="29"/>
        <v>0</v>
      </c>
      <c r="DP53" s="43">
        <f t="shared" si="29"/>
        <v>0</v>
      </c>
      <c r="DQ53" s="43">
        <f t="shared" si="29"/>
        <v>0</v>
      </c>
      <c r="DR53" s="43">
        <f t="shared" si="28"/>
        <v>0</v>
      </c>
      <c r="DS53" s="43">
        <f t="shared" si="28"/>
        <v>0</v>
      </c>
      <c r="DT53" s="43">
        <f t="shared" si="28"/>
        <v>0</v>
      </c>
      <c r="DU53" s="43">
        <f t="shared" si="28"/>
        <v>0</v>
      </c>
      <c r="DV53" s="43">
        <f t="shared" si="28"/>
        <v>0</v>
      </c>
      <c r="DW53" s="43">
        <f t="shared" si="28"/>
        <v>0</v>
      </c>
      <c r="DX53" s="43">
        <f t="shared" si="22"/>
        <v>0</v>
      </c>
      <c r="DY53" s="43">
        <f t="shared" si="22"/>
        <v>0</v>
      </c>
      <c r="DZ53" s="43">
        <f t="shared" si="22"/>
        <v>0</v>
      </c>
      <c r="EA53" s="43">
        <f t="shared" si="22"/>
        <v>0</v>
      </c>
      <c r="EB53" s="43">
        <f t="shared" si="22"/>
        <v>0</v>
      </c>
      <c r="EC53" s="43">
        <f t="shared" ref="EC53:EQ70" si="32">IF($U53=0,"",BO53*$CO53/$U53)</f>
        <v>0</v>
      </c>
      <c r="ED53" s="43">
        <f t="shared" si="32"/>
        <v>0</v>
      </c>
      <c r="EE53" s="43">
        <f t="shared" si="32"/>
        <v>0</v>
      </c>
      <c r="EF53" s="43">
        <f t="shared" si="32"/>
        <v>0</v>
      </c>
      <c r="EG53" s="43">
        <f t="shared" si="32"/>
        <v>0</v>
      </c>
      <c r="EH53" s="43">
        <f t="shared" si="32"/>
        <v>0</v>
      </c>
      <c r="EI53" s="43">
        <f t="shared" si="32"/>
        <v>0</v>
      </c>
      <c r="EJ53" s="43">
        <f t="shared" si="32"/>
        <v>0</v>
      </c>
      <c r="EK53" s="43">
        <f t="shared" si="32"/>
        <v>0</v>
      </c>
      <c r="EL53" s="43">
        <f t="shared" si="32"/>
        <v>0</v>
      </c>
      <c r="EM53" s="43">
        <f t="shared" si="32"/>
        <v>0</v>
      </c>
      <c r="EN53" s="43">
        <f t="shared" si="32"/>
        <v>0</v>
      </c>
      <c r="EO53" s="43">
        <f t="shared" si="32"/>
        <v>0</v>
      </c>
      <c r="EP53" s="43">
        <f t="shared" si="32"/>
        <v>0</v>
      </c>
      <c r="EQ53" s="43">
        <f t="shared" si="32"/>
        <v>0</v>
      </c>
      <c r="ER53" s="43">
        <f t="shared" si="26"/>
        <v>0</v>
      </c>
      <c r="ES53" s="43">
        <f t="shared" si="23"/>
        <v>0</v>
      </c>
      <c r="ET53" s="43">
        <f t="shared" si="23"/>
        <v>0</v>
      </c>
      <c r="EU53" s="43">
        <f t="shared" si="23"/>
        <v>0</v>
      </c>
      <c r="EV53" s="43">
        <f t="shared" si="23"/>
        <v>0</v>
      </c>
      <c r="EW53" s="43">
        <f t="shared" si="23"/>
        <v>0</v>
      </c>
      <c r="EX53" s="43">
        <f t="shared" si="23"/>
        <v>0</v>
      </c>
      <c r="EY53" s="43">
        <f t="shared" si="23"/>
        <v>0</v>
      </c>
    </row>
    <row r="54" spans="1:155" ht="15" customHeight="1" x14ac:dyDescent="0.25">
      <c r="A54" s="10">
        <v>51</v>
      </c>
      <c r="B54" s="11" t="str">
        <f t="shared" si="15"/>
        <v>CH-OS&amp;E Products-Duni_Common</v>
      </c>
      <c r="C54" s="10" t="s">
        <v>27</v>
      </c>
      <c r="D54" s="12" t="s">
        <v>28</v>
      </c>
      <c r="E54" s="12" t="s">
        <v>29</v>
      </c>
      <c r="F54" s="11" t="str">
        <f>IFERROR(INDEX('[1]MHR metrics per Country'!$A$2:$D$13,MATCH($E54,'[1]MHR metrics per Country'!$A$2:$A$13,0),MATCH('[1]MHR metrics per Country'!$B$1,'[1]MHR metrics per Country'!$A$1:$D$1,0)),"")</f>
        <v>CH</v>
      </c>
      <c r="G54" s="10" t="s">
        <v>54</v>
      </c>
      <c r="H54" s="12" t="s">
        <v>140</v>
      </c>
      <c r="I54" s="12" t="s">
        <v>140</v>
      </c>
      <c r="J54" s="12" t="s">
        <v>56</v>
      </c>
      <c r="K54" s="16" t="s">
        <v>57</v>
      </c>
      <c r="L54" s="33" t="s">
        <v>370</v>
      </c>
      <c r="M54" s="34">
        <v>3</v>
      </c>
      <c r="N54" s="35">
        <v>17072.311262209267</v>
      </c>
      <c r="O54" s="35">
        <v>3915.9606425269367</v>
      </c>
      <c r="P54" s="35">
        <v>3819.3027899195936</v>
      </c>
      <c r="Q54" s="36">
        <v>2395.8501969672438</v>
      </c>
      <c r="R54" s="36">
        <v>2395.8456999982009</v>
      </c>
      <c r="S54" s="35">
        <f t="shared" si="16"/>
        <v>1489.2390981062395</v>
      </c>
      <c r="T54" s="35">
        <v>506.74248361258628</v>
      </c>
      <c r="U54" s="36">
        <v>1012.6704399265494</v>
      </c>
      <c r="V54" s="35">
        <v>-23.621337982115016</v>
      </c>
      <c r="W54" s="35">
        <v>-6.5524874507812392</v>
      </c>
      <c r="X54" s="33"/>
      <c r="Y54" s="17">
        <f>IFERROR(INDEX('[1]MHR metrics per Country'!$A$2:$D$13,MATCH($E54,'[1]MHR metrics per Country'!$A$2:$A$13,0),MATCH('[1]MHR metrics per Country'!$D$1,'[1]MHR metrics per Country'!$A$1:$D$1,0)),"")</f>
        <v>1306</v>
      </c>
      <c r="Z54" s="38">
        <f t="shared" si="0"/>
        <v>0.22371328235877955</v>
      </c>
      <c r="AA54" s="38">
        <f t="shared" si="1"/>
        <v>0.99999812301743707</v>
      </c>
      <c r="AB54" s="39">
        <f t="shared" si="17"/>
        <v>0.13267931648416242</v>
      </c>
      <c r="AC54" s="39">
        <f t="shared" si="18"/>
        <v>2.9682125391791301E-2</v>
      </c>
      <c r="AD54" s="39">
        <f t="shared" si="2"/>
        <v>0.42267765404396029</v>
      </c>
      <c r="AE54" s="39">
        <f t="shared" si="3"/>
        <v>0.42267686068537391</v>
      </c>
      <c r="AF54" s="40">
        <f t="shared" si="4"/>
        <v>0.77539849917806236</v>
      </c>
      <c r="AG54" s="14">
        <f t="shared" si="19"/>
        <v>-30.173825432896255</v>
      </c>
      <c r="AH54" s="41"/>
      <c r="AI54" s="42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M54" s="14">
        <f t="shared" si="5"/>
        <v>1489.2390981062392</v>
      </c>
      <c r="CN54" s="14">
        <f t="array" ref="CN54">T54+IFERROR(IF(INDEX('[1]Battle Plan Tracker'!$A$4:$BK$61,MATCH(1,IF(('[1]Battle Plan Tracker'!$B$4:$B$61='Savings tracker full version'!$B54),IF('[1]Battle Plan Tracker'!$V$4:$V$61="",1)),0),MATCH('[1]Battle Plan Tracker'!$AY$3,'[1]Battle Plan Tracker'!$A$3:$BK$3,0))="",0,INDEX('[1]Battle Plan Tracker'!$A$4:$BK$61,MATCH(1,IF(('[1]Battle Plan Tracker'!$B$4:$B$61='Savings tracker full version'!$B54),IF('[1]Battle Plan Tracker'!$V$4:$V$61="",1)),0),MATCH('[1]Battle Plan Tracker'!$AY$3,'[1]Battle Plan Tracker'!$A$3:$BK$3,0))),0)</f>
        <v>506.74248361258628</v>
      </c>
      <c r="CO54" s="15">
        <f t="array" ref="CO54">U54+IFERROR(IF(INDEX('[1]Battle Plan Tracker'!$A$4:$BK$61,MATCH(1,IF(('[1]Battle Plan Tracker'!$B$4:$B$61='Savings tracker full version'!$B54),IF('[1]Battle Plan Tracker'!$V$4:$V$61="",1)),0),MATCH('[1]Battle Plan Tracker'!$BD$3,'[1]Battle Plan Tracker'!$A$3:$BK$3,0))="",0,INDEX('[1]Battle Plan Tracker'!$A$4:$BK$61,MATCH(1,IF(('[1]Battle Plan Tracker'!$B$4:$B$61='Savings tracker full version'!$B54),IF('[1]Battle Plan Tracker'!$V$4:$V$61="",1)),0),MATCH('[1]Battle Plan Tracker'!$BD$3,'[1]Battle Plan Tracker'!$A$3:$BK$3,0))),0)</f>
        <v>1012.6704399265494</v>
      </c>
      <c r="CP54" s="14">
        <f t="array" ref="CP54">V54+W54+IFERROR(IF(INDEX('[1]Battle Plan Tracker'!$A$4:$BK$61,MATCH(1,IF(('[1]Battle Plan Tracker'!$B$4:$B$61='Savings tracker full version'!$B54),IF('[1]Battle Plan Tracker'!$V$4:$V$61="",1)),0),MATCH('[1]Battle Plan Tracker'!$BI$3,'[1]Battle Plan Tracker'!$A$3:$BK$3,0))="",0,INDEX('[1]Battle Plan Tracker'!$A$4:$BK$61,MATCH(1,IF(('[1]Battle Plan Tracker'!$B$4:$B$61='Savings tracker full version'!$B54),IF('[1]Battle Plan Tracker'!$V$4:$V$61="",1)),0),MATCH('[1]Battle Plan Tracker'!$BI$3,'[1]Battle Plan Tracker'!$A$3:$BK$3,0))),0)</f>
        <v>-30.173825432896255</v>
      </c>
      <c r="CQ54" s="39">
        <f t="shared" si="6"/>
        <v>0.13267931648416242</v>
      </c>
      <c r="CR54" s="39">
        <f t="shared" si="7"/>
        <v>2.9682125391791301E-2</v>
      </c>
      <c r="CS54" s="39">
        <f t="shared" si="8"/>
        <v>0.42267765404396029</v>
      </c>
      <c r="CT54" s="39">
        <f t="shared" si="9"/>
        <v>0.42267686068537391</v>
      </c>
      <c r="CU54" s="40">
        <f t="shared" si="10"/>
        <v>0.77539849917806236</v>
      </c>
      <c r="CW54" s="43">
        <f t="shared" si="31"/>
        <v>0</v>
      </c>
      <c r="CX54" s="43">
        <f t="shared" si="31"/>
        <v>0</v>
      </c>
      <c r="CY54" s="43">
        <f t="shared" si="31"/>
        <v>0</v>
      </c>
      <c r="CZ54" s="43">
        <f t="shared" si="31"/>
        <v>0</v>
      </c>
      <c r="DA54" s="43">
        <f t="shared" si="31"/>
        <v>0</v>
      </c>
      <c r="DB54" s="43">
        <f t="shared" si="31"/>
        <v>0</v>
      </c>
      <c r="DC54" s="43">
        <f t="shared" si="31"/>
        <v>0</v>
      </c>
      <c r="DD54" s="43">
        <f t="shared" si="31"/>
        <v>0</v>
      </c>
      <c r="DE54" s="43">
        <f t="shared" si="31"/>
        <v>0</v>
      </c>
      <c r="DF54" s="43">
        <f t="shared" si="31"/>
        <v>0</v>
      </c>
      <c r="DG54" s="43">
        <f t="shared" si="31"/>
        <v>0</v>
      </c>
      <c r="DH54" s="43">
        <f t="shared" si="31"/>
        <v>0</v>
      </c>
      <c r="DI54" s="43">
        <f t="shared" si="31"/>
        <v>0</v>
      </c>
      <c r="DJ54" s="43">
        <f t="shared" si="31"/>
        <v>0</v>
      </c>
      <c r="DK54" s="43">
        <f t="shared" si="31"/>
        <v>0</v>
      </c>
      <c r="DL54" s="43">
        <f t="shared" si="30"/>
        <v>0</v>
      </c>
      <c r="DM54" s="43">
        <f t="shared" si="29"/>
        <v>0</v>
      </c>
      <c r="DN54" s="43">
        <f t="shared" si="29"/>
        <v>0</v>
      </c>
      <c r="DO54" s="43">
        <f t="shared" si="29"/>
        <v>0</v>
      </c>
      <c r="DP54" s="43">
        <f t="shared" si="29"/>
        <v>0</v>
      </c>
      <c r="DQ54" s="43">
        <f t="shared" si="29"/>
        <v>0</v>
      </c>
      <c r="DR54" s="43">
        <f t="shared" si="28"/>
        <v>0</v>
      </c>
      <c r="DS54" s="43">
        <f t="shared" si="28"/>
        <v>0</v>
      </c>
      <c r="DT54" s="43">
        <f t="shared" si="28"/>
        <v>0</v>
      </c>
      <c r="DU54" s="43">
        <f t="shared" si="28"/>
        <v>0</v>
      </c>
      <c r="DV54" s="43">
        <f t="shared" si="28"/>
        <v>0</v>
      </c>
      <c r="DW54" s="43">
        <f t="shared" si="28"/>
        <v>0</v>
      </c>
      <c r="DX54" s="43">
        <f t="shared" si="22"/>
        <v>0</v>
      </c>
      <c r="DY54" s="43">
        <f t="shared" si="22"/>
        <v>0</v>
      </c>
      <c r="DZ54" s="43">
        <f t="shared" si="22"/>
        <v>0</v>
      </c>
      <c r="EA54" s="43">
        <f t="shared" si="22"/>
        <v>0</v>
      </c>
      <c r="EB54" s="43">
        <f t="shared" si="22"/>
        <v>0</v>
      </c>
      <c r="EC54" s="43">
        <f t="shared" si="32"/>
        <v>0</v>
      </c>
      <c r="ED54" s="43">
        <f t="shared" si="32"/>
        <v>0</v>
      </c>
      <c r="EE54" s="43">
        <f t="shared" si="32"/>
        <v>0</v>
      </c>
      <c r="EF54" s="43">
        <f t="shared" si="32"/>
        <v>0</v>
      </c>
      <c r="EG54" s="43">
        <f t="shared" si="32"/>
        <v>0</v>
      </c>
      <c r="EH54" s="43">
        <f t="shared" si="32"/>
        <v>0</v>
      </c>
      <c r="EI54" s="43">
        <f t="shared" si="32"/>
        <v>0</v>
      </c>
      <c r="EJ54" s="43">
        <f t="shared" si="32"/>
        <v>0</v>
      </c>
      <c r="EK54" s="43">
        <f t="shared" si="32"/>
        <v>0</v>
      </c>
      <c r="EL54" s="43">
        <f t="shared" si="32"/>
        <v>0</v>
      </c>
      <c r="EM54" s="43">
        <f t="shared" si="32"/>
        <v>0</v>
      </c>
      <c r="EN54" s="43">
        <f t="shared" si="32"/>
        <v>0</v>
      </c>
      <c r="EO54" s="43">
        <f t="shared" si="32"/>
        <v>0</v>
      </c>
      <c r="EP54" s="43">
        <f t="shared" si="32"/>
        <v>0</v>
      </c>
      <c r="EQ54" s="43">
        <f t="shared" si="32"/>
        <v>0</v>
      </c>
      <c r="ER54" s="43">
        <f t="shared" si="26"/>
        <v>0</v>
      </c>
      <c r="ES54" s="43">
        <f t="shared" si="23"/>
        <v>0</v>
      </c>
      <c r="ET54" s="43">
        <f t="shared" si="23"/>
        <v>0</v>
      </c>
      <c r="EU54" s="43">
        <f t="shared" si="23"/>
        <v>0</v>
      </c>
      <c r="EV54" s="43">
        <f t="shared" si="23"/>
        <v>0</v>
      </c>
      <c r="EW54" s="43">
        <f t="shared" si="23"/>
        <v>0</v>
      </c>
      <c r="EX54" s="43">
        <f t="shared" si="23"/>
        <v>0</v>
      </c>
      <c r="EY54" s="43">
        <f t="shared" si="23"/>
        <v>0</v>
      </c>
    </row>
    <row r="55" spans="1:155" ht="15" customHeight="1" x14ac:dyDescent="0.25">
      <c r="A55" s="10">
        <v>52</v>
      </c>
      <c r="B55" s="11" t="str">
        <f t="shared" si="15"/>
        <v>NL-OS&amp;E Products-Bunzl-Ada Cosmetics</v>
      </c>
      <c r="C55" s="10" t="s">
        <v>89</v>
      </c>
      <c r="D55" s="12" t="s">
        <v>28</v>
      </c>
      <c r="E55" s="12" t="s">
        <v>83</v>
      </c>
      <c r="F55" s="11" t="str">
        <f>IFERROR(INDEX('[1]MHR metrics per Country'!$A$2:$D$13,MATCH($E55,'[1]MHR metrics per Country'!$A$2:$A$13,0),MATCH('[1]MHR metrics per Country'!$B$1,'[1]MHR metrics per Country'!$A$1:$D$1,0)),"")</f>
        <v>NL</v>
      </c>
      <c r="G55" s="10" t="s">
        <v>54</v>
      </c>
      <c r="H55" s="12" t="s">
        <v>120</v>
      </c>
      <c r="I55" s="12" t="s">
        <v>124</v>
      </c>
      <c r="J55" s="12" t="s">
        <v>125</v>
      </c>
      <c r="K55" s="16" t="s">
        <v>126</v>
      </c>
      <c r="L55" s="33" t="s">
        <v>370</v>
      </c>
      <c r="M55" s="34">
        <v>38</v>
      </c>
      <c r="N55" s="35">
        <v>1819067.9800000002</v>
      </c>
      <c r="O55" s="35">
        <v>1740167.4001000009</v>
      </c>
      <c r="P55" s="35">
        <v>34113.08</v>
      </c>
      <c r="Q55" s="36">
        <v>97072.880000000019</v>
      </c>
      <c r="R55" s="36">
        <v>94957.26999999999</v>
      </c>
      <c r="S55" s="35">
        <f t="shared" si="16"/>
        <v>9969.7354774164087</v>
      </c>
      <c r="T55" s="35">
        <v>1792.6168057025263</v>
      </c>
      <c r="U55" s="36">
        <v>2765.9675739116446</v>
      </c>
      <c r="V55" s="35">
        <v>-1450.6350902375607</v>
      </c>
      <c r="W55" s="35">
        <v>6861.7861880397977</v>
      </c>
      <c r="X55" s="33"/>
      <c r="Y55" s="17">
        <f>IFERROR(INDEX('[1]MHR metrics per Country'!$A$2:$D$13,MATCH($E55,'[1]MHR metrics per Country'!$A$2:$A$13,0),MATCH('[1]MHR metrics per Country'!$D$1,'[1]MHR metrics per Country'!$A$1:$D$1,0)),"")</f>
        <v>500</v>
      </c>
      <c r="Z55" s="38">
        <f t="shared" si="0"/>
        <v>1.8753053967779695E-2</v>
      </c>
      <c r="AA55" s="38">
        <f t="shared" si="1"/>
        <v>0.97820596236559554</v>
      </c>
      <c r="AB55" s="39">
        <f t="shared" si="17"/>
        <v>5.2549251070338011E-2</v>
      </c>
      <c r="AC55" s="39">
        <f t="shared" si="18"/>
        <v>9.8545894128845369E-4</v>
      </c>
      <c r="AD55" s="39">
        <f t="shared" si="2"/>
        <v>2.912854986154978E-2</v>
      </c>
      <c r="AE55" s="39">
        <f t="shared" si="3"/>
        <v>2.8493721149631536E-2</v>
      </c>
      <c r="AF55" s="40">
        <f t="shared" si="4"/>
        <v>5.5319351478232894</v>
      </c>
      <c r="AG55" s="14">
        <f t="shared" si="19"/>
        <v>5411.151097802237</v>
      </c>
      <c r="AH55" s="41"/>
      <c r="AI55" s="42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3"/>
      <c r="CK55" s="43"/>
      <c r="CM55" s="14">
        <f t="shared" si="5"/>
        <v>19000</v>
      </c>
      <c r="CN55" s="14">
        <f t="array" ref="CN55">T55+IFERROR(IF(INDEX('[1]Battle Plan Tracker'!$A$4:$BK$61,MATCH(1,IF(('[1]Battle Plan Tracker'!$B$4:$B$61='Savings tracker full version'!$B55),IF('[1]Battle Plan Tracker'!$V$4:$V$61="",1)),0),MATCH('[1]Battle Plan Tracker'!$AY$3,'[1]Battle Plan Tracker'!$A$3:$BK$3,0))="",0,INDEX('[1]Battle Plan Tracker'!$A$4:$BK$61,MATCH(1,IF(('[1]Battle Plan Tracker'!$B$4:$B$61='Savings tracker full version'!$B55),IF('[1]Battle Plan Tracker'!$V$4:$V$61="",1)),0),MATCH('[1]Battle Plan Tracker'!$AY$3,'[1]Battle Plan Tracker'!$A$3:$BK$3,0))),0)</f>
        <v>0</v>
      </c>
      <c r="CO55" s="15">
        <f t="array" ref="CO55">U55+IFERROR(IF(INDEX('[1]Battle Plan Tracker'!$A$4:$BK$61,MATCH(1,IF(('[1]Battle Plan Tracker'!$B$4:$B$61='Savings tracker full version'!$B55),IF('[1]Battle Plan Tracker'!$V$4:$V$61="",1)),0),MATCH('[1]Battle Plan Tracker'!$BD$3,'[1]Battle Plan Tracker'!$A$3:$BK$3,0))="",0,INDEX('[1]Battle Plan Tracker'!$A$4:$BK$61,MATCH(1,IF(('[1]Battle Plan Tracker'!$B$4:$B$61='Savings tracker full version'!$B55),IF('[1]Battle Plan Tracker'!$V$4:$V$61="",1)),0),MATCH('[1]Battle Plan Tracker'!$BD$3,'[1]Battle Plan Tracker'!$A$3:$BK$3,0))),0)</f>
        <v>5000</v>
      </c>
      <c r="CP55" s="14">
        <f t="array" ref="CP55">V55+W55+IFERROR(IF(INDEX('[1]Battle Plan Tracker'!$A$4:$BK$61,MATCH(1,IF(('[1]Battle Plan Tracker'!$B$4:$B$61='Savings tracker full version'!$B55),IF('[1]Battle Plan Tracker'!$V$4:$V$61="",1)),0),MATCH('[1]Battle Plan Tracker'!$BI$3,'[1]Battle Plan Tracker'!$A$3:$BK$3,0))="",0,INDEX('[1]Battle Plan Tracker'!$A$4:$BK$61,MATCH(1,IF(('[1]Battle Plan Tracker'!$B$4:$B$61='Savings tracker full version'!$B55),IF('[1]Battle Plan Tracker'!$V$4:$V$61="",1)),0),MATCH('[1]Battle Plan Tracker'!$BI$3,'[1]Battle Plan Tracker'!$A$3:$BK$3,0))),0)</f>
        <v>14000</v>
      </c>
      <c r="CQ55" s="39">
        <f t="shared" si="6"/>
        <v>0</v>
      </c>
      <c r="CR55" s="39">
        <f t="shared" si="7"/>
        <v>0</v>
      </c>
      <c r="CS55" s="39">
        <f t="shared" si="8"/>
        <v>5.2655262730278582E-2</v>
      </c>
      <c r="CT55" s="39">
        <f t="shared" si="9"/>
        <v>5.1507691952685439E-2</v>
      </c>
      <c r="CU55" s="40">
        <f t="shared" si="10"/>
        <v>10</v>
      </c>
      <c r="CW55" s="43">
        <f t="shared" si="31"/>
        <v>0</v>
      </c>
      <c r="CX55" s="43">
        <f t="shared" si="31"/>
        <v>0</v>
      </c>
      <c r="CY55" s="43">
        <f t="shared" si="31"/>
        <v>0</v>
      </c>
      <c r="CZ55" s="43">
        <f t="shared" si="31"/>
        <v>0</v>
      </c>
      <c r="DA55" s="43">
        <f t="shared" si="31"/>
        <v>0</v>
      </c>
      <c r="DB55" s="43">
        <f t="shared" si="31"/>
        <v>0</v>
      </c>
      <c r="DC55" s="43">
        <f t="shared" si="31"/>
        <v>0</v>
      </c>
      <c r="DD55" s="43">
        <f t="shared" si="31"/>
        <v>0</v>
      </c>
      <c r="DE55" s="43">
        <f t="shared" si="31"/>
        <v>0</v>
      </c>
      <c r="DF55" s="43">
        <f t="shared" si="31"/>
        <v>0</v>
      </c>
      <c r="DG55" s="43">
        <f t="shared" si="31"/>
        <v>0</v>
      </c>
      <c r="DH55" s="43">
        <f t="shared" si="31"/>
        <v>0</v>
      </c>
      <c r="DI55" s="43">
        <f t="shared" si="31"/>
        <v>0</v>
      </c>
      <c r="DJ55" s="43">
        <f t="shared" si="31"/>
        <v>0</v>
      </c>
      <c r="DK55" s="43">
        <f t="shared" si="31"/>
        <v>0</v>
      </c>
      <c r="DL55" s="43">
        <f t="shared" si="30"/>
        <v>0</v>
      </c>
      <c r="DM55" s="43">
        <f t="shared" si="29"/>
        <v>0</v>
      </c>
      <c r="DN55" s="43">
        <f t="shared" si="29"/>
        <v>0</v>
      </c>
      <c r="DO55" s="43">
        <f t="shared" si="29"/>
        <v>0</v>
      </c>
      <c r="DP55" s="43">
        <f t="shared" si="29"/>
        <v>0</v>
      </c>
      <c r="DQ55" s="43">
        <f t="shared" si="29"/>
        <v>0</v>
      </c>
      <c r="DR55" s="43">
        <f t="shared" si="28"/>
        <v>0</v>
      </c>
      <c r="DS55" s="43">
        <f t="shared" si="28"/>
        <v>0</v>
      </c>
      <c r="DT55" s="43">
        <f t="shared" si="28"/>
        <v>0</v>
      </c>
      <c r="DU55" s="43">
        <f t="shared" si="28"/>
        <v>0</v>
      </c>
      <c r="DV55" s="43">
        <f t="shared" si="28"/>
        <v>0</v>
      </c>
      <c r="DW55" s="43">
        <f t="shared" si="28"/>
        <v>0</v>
      </c>
      <c r="DX55" s="43">
        <f t="shared" si="22"/>
        <v>0</v>
      </c>
      <c r="DY55" s="43">
        <f t="shared" si="22"/>
        <v>0</v>
      </c>
      <c r="DZ55" s="43">
        <f t="shared" si="22"/>
        <v>0</v>
      </c>
      <c r="EA55" s="43">
        <f t="shared" si="22"/>
        <v>0</v>
      </c>
      <c r="EB55" s="43">
        <f t="shared" si="22"/>
        <v>0</v>
      </c>
      <c r="EC55" s="43">
        <f t="shared" si="32"/>
        <v>0</v>
      </c>
      <c r="ED55" s="43">
        <f t="shared" si="32"/>
        <v>0</v>
      </c>
      <c r="EE55" s="43">
        <f t="shared" si="32"/>
        <v>0</v>
      </c>
      <c r="EF55" s="43">
        <f t="shared" si="32"/>
        <v>0</v>
      </c>
      <c r="EG55" s="43">
        <f t="shared" si="32"/>
        <v>0</v>
      </c>
      <c r="EH55" s="43">
        <f t="shared" si="32"/>
        <v>0</v>
      </c>
      <c r="EI55" s="43">
        <f t="shared" si="32"/>
        <v>0</v>
      </c>
      <c r="EJ55" s="43">
        <f t="shared" si="32"/>
        <v>0</v>
      </c>
      <c r="EK55" s="43">
        <f t="shared" si="32"/>
        <v>0</v>
      </c>
      <c r="EL55" s="43">
        <f t="shared" si="32"/>
        <v>0</v>
      </c>
      <c r="EM55" s="43">
        <f t="shared" si="32"/>
        <v>0</v>
      </c>
      <c r="EN55" s="43">
        <f t="shared" si="32"/>
        <v>0</v>
      </c>
      <c r="EO55" s="43">
        <f t="shared" si="32"/>
        <v>0</v>
      </c>
      <c r="EP55" s="43">
        <f t="shared" si="32"/>
        <v>0</v>
      </c>
      <c r="EQ55" s="43">
        <f t="shared" si="32"/>
        <v>0</v>
      </c>
      <c r="ER55" s="43">
        <f t="shared" si="26"/>
        <v>0</v>
      </c>
      <c r="ES55" s="43">
        <f t="shared" si="23"/>
        <v>0</v>
      </c>
      <c r="ET55" s="43">
        <f t="shared" si="23"/>
        <v>0</v>
      </c>
      <c r="EU55" s="43">
        <f t="shared" si="23"/>
        <v>0</v>
      </c>
      <c r="EV55" s="43">
        <f t="shared" si="23"/>
        <v>0</v>
      </c>
      <c r="EW55" s="43">
        <f t="shared" si="23"/>
        <v>0</v>
      </c>
      <c r="EX55" s="43">
        <f t="shared" si="23"/>
        <v>0</v>
      </c>
      <c r="EY55" s="43">
        <f t="shared" si="23"/>
        <v>0</v>
      </c>
    </row>
    <row r="56" spans="1:155" ht="15" customHeight="1" x14ac:dyDescent="0.25">
      <c r="A56" s="10">
        <v>53</v>
      </c>
      <c r="B56" s="11" t="str">
        <f t="shared" si="15"/>
        <v>SA-Services-Elevator Maintenance_Common</v>
      </c>
      <c r="C56" s="10" t="s">
        <v>82</v>
      </c>
      <c r="D56" s="12" t="s">
        <v>101</v>
      </c>
      <c r="E56" s="12" t="s">
        <v>108</v>
      </c>
      <c r="F56" s="11" t="str">
        <f>IFERROR(INDEX('[1]MHR metrics per Country'!$A$2:$D$13,MATCH($E56,'[1]MHR metrics per Country'!$A$2:$A$13,0),MATCH('[1]MHR metrics per Country'!$B$1,'[1]MHR metrics per Country'!$A$1:$D$1,0)),"")</f>
        <v>SA</v>
      </c>
      <c r="G56" s="10" t="s">
        <v>43</v>
      </c>
      <c r="H56" s="12" t="s">
        <v>115</v>
      </c>
      <c r="I56" s="12" t="s">
        <v>115</v>
      </c>
      <c r="J56" s="12" t="s">
        <v>116</v>
      </c>
      <c r="K56" s="16" t="s">
        <v>117</v>
      </c>
      <c r="L56" s="33" t="s">
        <v>370</v>
      </c>
      <c r="M56" s="34"/>
      <c r="N56" s="35">
        <v>0</v>
      </c>
      <c r="O56" s="35">
        <v>1083725.7771378669</v>
      </c>
      <c r="P56" s="35">
        <v>1083725.7771378669</v>
      </c>
      <c r="Q56" s="36">
        <v>355262.35041423753</v>
      </c>
      <c r="R56" s="36">
        <v>355262.35041423753</v>
      </c>
      <c r="S56" s="35">
        <f t="shared" si="16"/>
        <v>176351.87764061653</v>
      </c>
      <c r="T56" s="35">
        <v>11388.58073500602</v>
      </c>
      <c r="U56" s="36">
        <v>164963.29690561051</v>
      </c>
      <c r="V56" s="35"/>
      <c r="W56" s="35"/>
      <c r="X56" s="33"/>
      <c r="Y56" s="17">
        <f>IFERROR(INDEX('[1]MHR metrics per Country'!$A$2:$D$13,MATCH($E56,'[1]MHR metrics per Country'!$A$2:$A$13,0),MATCH('[1]MHR metrics per Country'!$D$1,'[1]MHR metrics per Country'!$A$1:$D$1,0)),"")</f>
        <v>3950</v>
      </c>
      <c r="Z56" s="38" t="str">
        <f t="shared" si="0"/>
        <v/>
      </c>
      <c r="AA56" s="38">
        <f t="shared" si="1"/>
        <v>1</v>
      </c>
      <c r="AB56" s="39">
        <f t="shared" si="17"/>
        <v>1.0508729214768151E-2</v>
      </c>
      <c r="AC56" s="39" t="str">
        <f t="shared" si="18"/>
        <v/>
      </c>
      <c r="AD56" s="39">
        <f t="shared" si="2"/>
        <v>0.46434218743771344</v>
      </c>
      <c r="AE56" s="39">
        <f t="shared" si="3"/>
        <v>0.46434218743771344</v>
      </c>
      <c r="AF56" s="40">
        <f t="shared" si="4"/>
        <v>41.762859976103925</v>
      </c>
      <c r="AG56" s="14">
        <f t="shared" si="19"/>
        <v>0</v>
      </c>
      <c r="AH56" s="41"/>
      <c r="AI56" s="42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>
        <v>148700.63964878325</v>
      </c>
      <c r="AX56" s="43"/>
      <c r="AY56" s="43"/>
      <c r="AZ56" s="43">
        <v>3186.4422781882149</v>
      </c>
      <c r="BA56" s="43">
        <v>2596.360374820023</v>
      </c>
      <c r="BB56" s="43"/>
      <c r="BC56" s="43">
        <v>5310.7371303136879</v>
      </c>
      <c r="BD56" s="43">
        <v>3044.8226213798484</v>
      </c>
      <c r="BE56" s="43">
        <v>2124.2948521254757</v>
      </c>
      <c r="BF56" s="43">
        <v>0</v>
      </c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M56" s="14">
        <f t="shared" si="5"/>
        <v>176351.87764061653</v>
      </c>
      <c r="CN56" s="14">
        <f t="array" ref="CN56">T56+IFERROR(IF(INDEX('[1]Battle Plan Tracker'!$A$4:$BK$61,MATCH(1,IF(('[1]Battle Plan Tracker'!$B$4:$B$61='Savings tracker full version'!$B56),IF('[1]Battle Plan Tracker'!$V$4:$V$61="",1)),0),MATCH('[1]Battle Plan Tracker'!$AY$3,'[1]Battle Plan Tracker'!$A$3:$BK$3,0))="",0,INDEX('[1]Battle Plan Tracker'!$A$4:$BK$61,MATCH(1,IF(('[1]Battle Plan Tracker'!$B$4:$B$61='Savings tracker full version'!$B56),IF('[1]Battle Plan Tracker'!$V$4:$V$61="",1)),0),MATCH('[1]Battle Plan Tracker'!$AY$3,'[1]Battle Plan Tracker'!$A$3:$BK$3,0))),0)</f>
        <v>11388.58073500602</v>
      </c>
      <c r="CO56" s="15">
        <f t="array" ref="CO56">U56+IFERROR(IF(INDEX('[1]Battle Plan Tracker'!$A$4:$BK$61,MATCH(1,IF(('[1]Battle Plan Tracker'!$B$4:$B$61='Savings tracker full version'!$B56),IF('[1]Battle Plan Tracker'!$V$4:$V$61="",1)),0),MATCH('[1]Battle Plan Tracker'!$BD$3,'[1]Battle Plan Tracker'!$A$3:$BK$3,0))="",0,INDEX('[1]Battle Plan Tracker'!$A$4:$BK$61,MATCH(1,IF(('[1]Battle Plan Tracker'!$B$4:$B$61='Savings tracker full version'!$B56),IF('[1]Battle Plan Tracker'!$V$4:$V$61="",1)),0),MATCH('[1]Battle Plan Tracker'!$BD$3,'[1]Battle Plan Tracker'!$A$3:$BK$3,0))),0)</f>
        <v>164963.29690561051</v>
      </c>
      <c r="CP56" s="14">
        <f t="array" ref="CP56">V56+W56+IFERROR(IF(INDEX('[1]Battle Plan Tracker'!$A$4:$BK$61,MATCH(1,IF(('[1]Battle Plan Tracker'!$B$4:$B$61='Savings tracker full version'!$B56),IF('[1]Battle Plan Tracker'!$V$4:$V$61="",1)),0),MATCH('[1]Battle Plan Tracker'!$BI$3,'[1]Battle Plan Tracker'!$A$3:$BK$3,0))="",0,INDEX('[1]Battle Plan Tracker'!$A$4:$BK$61,MATCH(1,IF(('[1]Battle Plan Tracker'!$B$4:$B$61='Savings tracker full version'!$B56),IF('[1]Battle Plan Tracker'!$V$4:$V$61="",1)),0),MATCH('[1]Battle Plan Tracker'!$BI$3,'[1]Battle Plan Tracker'!$A$3:$BK$3,0))),0)</f>
        <v>0</v>
      </c>
      <c r="CQ56" s="39">
        <f t="shared" si="6"/>
        <v>1.0508729214768151E-2</v>
      </c>
      <c r="CR56" s="39" t="str">
        <f t="shared" si="7"/>
        <v/>
      </c>
      <c r="CS56" s="39">
        <f t="shared" si="8"/>
        <v>0.46434218743771344</v>
      </c>
      <c r="CT56" s="39">
        <f t="shared" si="9"/>
        <v>0.46434218743771344</v>
      </c>
      <c r="CU56" s="40">
        <f t="shared" si="10"/>
        <v>41.762859976103925</v>
      </c>
      <c r="CW56" s="43">
        <f t="shared" si="31"/>
        <v>0</v>
      </c>
      <c r="CX56" s="43">
        <f t="shared" si="31"/>
        <v>0</v>
      </c>
      <c r="CY56" s="43">
        <f t="shared" si="31"/>
        <v>0</v>
      </c>
      <c r="CZ56" s="43">
        <f t="shared" si="31"/>
        <v>0</v>
      </c>
      <c r="DA56" s="43">
        <f t="shared" si="31"/>
        <v>0</v>
      </c>
      <c r="DB56" s="43">
        <f t="shared" si="31"/>
        <v>0</v>
      </c>
      <c r="DC56" s="43">
        <f t="shared" si="31"/>
        <v>0</v>
      </c>
      <c r="DD56" s="43">
        <f t="shared" si="31"/>
        <v>0</v>
      </c>
      <c r="DE56" s="43">
        <f t="shared" si="31"/>
        <v>0</v>
      </c>
      <c r="DF56" s="43">
        <f t="shared" si="31"/>
        <v>0</v>
      </c>
      <c r="DG56" s="43">
        <f t="shared" si="31"/>
        <v>0</v>
      </c>
      <c r="DH56" s="43">
        <f t="shared" si="31"/>
        <v>0</v>
      </c>
      <c r="DI56" s="43">
        <f t="shared" si="31"/>
        <v>0</v>
      </c>
      <c r="DJ56" s="43">
        <f t="shared" si="31"/>
        <v>0</v>
      </c>
      <c r="DK56" s="43">
        <f t="shared" si="31"/>
        <v>148700.63964878325</v>
      </c>
      <c r="DL56" s="43">
        <f t="shared" si="30"/>
        <v>0</v>
      </c>
      <c r="DM56" s="43">
        <f t="shared" si="29"/>
        <v>0</v>
      </c>
      <c r="DN56" s="43">
        <f t="shared" si="29"/>
        <v>3186.4422781882149</v>
      </c>
      <c r="DO56" s="43">
        <f t="shared" si="29"/>
        <v>2596.360374820023</v>
      </c>
      <c r="DP56" s="43">
        <f t="shared" si="29"/>
        <v>0</v>
      </c>
      <c r="DQ56" s="43">
        <f t="shared" si="29"/>
        <v>5310.7371303136879</v>
      </c>
      <c r="DR56" s="43">
        <f t="shared" si="28"/>
        <v>3044.8226213798484</v>
      </c>
      <c r="DS56" s="43">
        <f t="shared" si="28"/>
        <v>2124.2948521254757</v>
      </c>
      <c r="DT56" s="43">
        <f t="shared" si="28"/>
        <v>0</v>
      </c>
      <c r="DU56" s="43">
        <f t="shared" si="28"/>
        <v>0</v>
      </c>
      <c r="DV56" s="43">
        <f t="shared" si="28"/>
        <v>0</v>
      </c>
      <c r="DW56" s="43">
        <f t="shared" si="28"/>
        <v>0</v>
      </c>
      <c r="DX56" s="43">
        <f t="shared" si="22"/>
        <v>0</v>
      </c>
      <c r="DY56" s="43">
        <f t="shared" si="22"/>
        <v>0</v>
      </c>
      <c r="DZ56" s="43">
        <f t="shared" si="22"/>
        <v>0</v>
      </c>
      <c r="EA56" s="43">
        <f t="shared" si="22"/>
        <v>0</v>
      </c>
      <c r="EB56" s="43">
        <f t="shared" si="22"/>
        <v>0</v>
      </c>
      <c r="EC56" s="43">
        <f t="shared" si="32"/>
        <v>0</v>
      </c>
      <c r="ED56" s="43">
        <f t="shared" si="32"/>
        <v>0</v>
      </c>
      <c r="EE56" s="43">
        <f t="shared" si="32"/>
        <v>0</v>
      </c>
      <c r="EF56" s="43">
        <f t="shared" si="32"/>
        <v>0</v>
      </c>
      <c r="EG56" s="43">
        <f t="shared" si="32"/>
        <v>0</v>
      </c>
      <c r="EH56" s="43">
        <f t="shared" si="32"/>
        <v>0</v>
      </c>
      <c r="EI56" s="43">
        <f t="shared" si="32"/>
        <v>0</v>
      </c>
      <c r="EJ56" s="43">
        <f t="shared" si="32"/>
        <v>0</v>
      </c>
      <c r="EK56" s="43">
        <f t="shared" si="32"/>
        <v>0</v>
      </c>
      <c r="EL56" s="43">
        <f t="shared" si="32"/>
        <v>0</v>
      </c>
      <c r="EM56" s="43">
        <f t="shared" si="32"/>
        <v>0</v>
      </c>
      <c r="EN56" s="43">
        <f t="shared" si="32"/>
        <v>0</v>
      </c>
      <c r="EO56" s="43">
        <f t="shared" si="32"/>
        <v>0</v>
      </c>
      <c r="EP56" s="43">
        <f t="shared" si="32"/>
        <v>0</v>
      </c>
      <c r="EQ56" s="43">
        <f t="shared" si="32"/>
        <v>0</v>
      </c>
      <c r="ER56" s="43">
        <f t="shared" si="26"/>
        <v>0</v>
      </c>
      <c r="ES56" s="43">
        <f t="shared" si="23"/>
        <v>0</v>
      </c>
      <c r="ET56" s="43">
        <f t="shared" si="23"/>
        <v>0</v>
      </c>
      <c r="EU56" s="43">
        <f t="shared" si="23"/>
        <v>0</v>
      </c>
      <c r="EV56" s="43">
        <f t="shared" ref="EV56:EY56" si="33">IF($U56=0,"",CH56*$CO56/$U56)</f>
        <v>0</v>
      </c>
      <c r="EW56" s="43">
        <f t="shared" si="33"/>
        <v>0</v>
      </c>
      <c r="EX56" s="43">
        <f t="shared" si="33"/>
        <v>0</v>
      </c>
      <c r="EY56" s="43">
        <f t="shared" si="33"/>
        <v>0</v>
      </c>
    </row>
    <row r="57" spans="1:155" ht="15" customHeight="1" x14ac:dyDescent="0.25">
      <c r="A57" s="10">
        <v>54</v>
      </c>
      <c r="B57" s="11" t="str">
        <f t="shared" si="15"/>
        <v>DE-Services-Schindler, Otis-Elevator Maintenance (several)</v>
      </c>
      <c r="C57" s="10" t="s">
        <v>89</v>
      </c>
      <c r="D57" s="12" t="s">
        <v>28</v>
      </c>
      <c r="E57" s="12" t="s">
        <v>42</v>
      </c>
      <c r="F57" s="11" t="str">
        <f>IFERROR(INDEX('[1]MHR metrics per Country'!$A$2:$D$13,MATCH($E57,'[1]MHR metrics per Country'!$A$2:$A$13,0),MATCH('[1]MHR metrics per Country'!$B$1,'[1]MHR metrics per Country'!$A$1:$D$1,0)),"")</f>
        <v>DE</v>
      </c>
      <c r="G57" s="10" t="s">
        <v>43</v>
      </c>
      <c r="H57" s="12" t="s">
        <v>141</v>
      </c>
      <c r="I57" s="12" t="s">
        <v>142</v>
      </c>
      <c r="J57" s="12" t="s">
        <v>116</v>
      </c>
      <c r="K57" s="12" t="s">
        <v>117</v>
      </c>
      <c r="L57" s="33" t="s">
        <v>370</v>
      </c>
      <c r="M57" s="34"/>
      <c r="N57" s="35"/>
      <c r="O57" s="35"/>
      <c r="P57" s="35"/>
      <c r="Q57" s="36">
        <v>97877</v>
      </c>
      <c r="R57" s="36">
        <v>97877</v>
      </c>
      <c r="S57" s="35">
        <f t="shared" si="16"/>
        <v>17675.001428571424</v>
      </c>
      <c r="T57" s="35"/>
      <c r="U57" s="36">
        <v>17675.001428571424</v>
      </c>
      <c r="V57" s="35"/>
      <c r="W57" s="35"/>
      <c r="X57" s="33"/>
      <c r="Y57" s="17">
        <f>IFERROR(INDEX('[1]MHR metrics per Country'!$A$2:$D$13,MATCH($E57,'[1]MHR metrics per Country'!$A$2:$A$13,0),MATCH('[1]MHR metrics per Country'!$D$1,'[1]MHR metrics per Country'!$A$1:$D$1,0)),"")</f>
        <v>1622</v>
      </c>
      <c r="Z57" s="38" t="str">
        <f t="shared" si="0"/>
        <v/>
      </c>
      <c r="AA57" s="38">
        <f t="shared" si="1"/>
        <v>1</v>
      </c>
      <c r="AB57" s="39" t="str">
        <f t="shared" si="17"/>
        <v/>
      </c>
      <c r="AC57" s="39" t="str">
        <f t="shared" si="18"/>
        <v/>
      </c>
      <c r="AD57" s="39">
        <f t="shared" si="2"/>
        <v>0.18058380854104053</v>
      </c>
      <c r="AE57" s="39">
        <f t="shared" si="3"/>
        <v>0.18058380854104053</v>
      </c>
      <c r="AF57" s="40">
        <f t="shared" si="4"/>
        <v>10.897041571252419</v>
      </c>
      <c r="AG57" s="14">
        <f t="shared" si="19"/>
        <v>0</v>
      </c>
      <c r="AH57" s="41"/>
      <c r="AI57" s="42"/>
      <c r="AJ57" s="43">
        <v>220.49142857142942</v>
      </c>
      <c r="AK57" s="43">
        <v>5077.8399999999983</v>
      </c>
      <c r="AL57" s="43">
        <v>12376.669999999998</v>
      </c>
      <c r="AM57" s="43">
        <v>0</v>
      </c>
      <c r="AN57" s="43">
        <v>0</v>
      </c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M57" s="14">
        <f t="shared" si="5"/>
        <v>17675.001428571424</v>
      </c>
      <c r="CN57" s="14">
        <f t="array" ref="CN57">T57+IFERROR(IF(INDEX('[1]Battle Plan Tracker'!$A$4:$BK$61,MATCH(1,IF(('[1]Battle Plan Tracker'!$B$4:$B$61='Savings tracker full version'!$B57),IF('[1]Battle Plan Tracker'!$V$4:$V$61="",1)),0),MATCH('[1]Battle Plan Tracker'!$AY$3,'[1]Battle Plan Tracker'!$A$3:$BK$3,0))="",0,INDEX('[1]Battle Plan Tracker'!$A$4:$BK$61,MATCH(1,IF(('[1]Battle Plan Tracker'!$B$4:$B$61='Savings tracker full version'!$B57),IF('[1]Battle Plan Tracker'!$V$4:$V$61="",1)),0),MATCH('[1]Battle Plan Tracker'!$AY$3,'[1]Battle Plan Tracker'!$A$3:$BK$3,0))),0)</f>
        <v>0</v>
      </c>
      <c r="CO57" s="15">
        <f t="array" ref="CO57">U57+IFERROR(IF(INDEX('[1]Battle Plan Tracker'!$A$4:$BK$61,MATCH(1,IF(('[1]Battle Plan Tracker'!$B$4:$B$61='Savings tracker full version'!$B57),IF('[1]Battle Plan Tracker'!$V$4:$V$61="",1)),0),MATCH('[1]Battle Plan Tracker'!$BD$3,'[1]Battle Plan Tracker'!$A$3:$BK$3,0))="",0,INDEX('[1]Battle Plan Tracker'!$A$4:$BK$61,MATCH(1,IF(('[1]Battle Plan Tracker'!$B$4:$B$61='Savings tracker full version'!$B57),IF('[1]Battle Plan Tracker'!$V$4:$V$61="",1)),0),MATCH('[1]Battle Plan Tracker'!$BD$3,'[1]Battle Plan Tracker'!$A$3:$BK$3,0))),0)</f>
        <v>17675.001428571424</v>
      </c>
      <c r="CP57" s="14">
        <f t="array" ref="CP57">V57+W57+IFERROR(IF(INDEX('[1]Battle Plan Tracker'!$A$4:$BK$61,MATCH(1,IF(('[1]Battle Plan Tracker'!$B$4:$B$61='Savings tracker full version'!$B57),IF('[1]Battle Plan Tracker'!$V$4:$V$61="",1)),0),MATCH('[1]Battle Plan Tracker'!$BI$3,'[1]Battle Plan Tracker'!$A$3:$BK$3,0))="",0,INDEX('[1]Battle Plan Tracker'!$A$4:$BK$61,MATCH(1,IF(('[1]Battle Plan Tracker'!$B$4:$B$61='Savings tracker full version'!$B57),IF('[1]Battle Plan Tracker'!$V$4:$V$61="",1)),0),MATCH('[1]Battle Plan Tracker'!$BI$3,'[1]Battle Plan Tracker'!$A$3:$BK$3,0))),0)</f>
        <v>0</v>
      </c>
      <c r="CQ57" s="39" t="str">
        <f t="shared" si="6"/>
        <v/>
      </c>
      <c r="CR57" s="39" t="str">
        <f t="shared" si="7"/>
        <v/>
      </c>
      <c r="CS57" s="39">
        <f t="shared" si="8"/>
        <v>0.18058380854104053</v>
      </c>
      <c r="CT57" s="39">
        <f t="shared" si="9"/>
        <v>0.18058380854104053</v>
      </c>
      <c r="CU57" s="40">
        <f t="shared" si="10"/>
        <v>10.897041571252419</v>
      </c>
      <c r="CW57" s="43">
        <f t="shared" si="31"/>
        <v>0</v>
      </c>
      <c r="CX57" s="43">
        <f t="shared" si="31"/>
        <v>220.49142857142942</v>
      </c>
      <c r="CY57" s="43">
        <f t="shared" si="31"/>
        <v>5077.8399999999983</v>
      </c>
      <c r="CZ57" s="43">
        <f t="shared" si="31"/>
        <v>12376.669999999998</v>
      </c>
      <c r="DA57" s="43">
        <f t="shared" si="31"/>
        <v>0</v>
      </c>
      <c r="DB57" s="43">
        <f t="shared" si="31"/>
        <v>0</v>
      </c>
      <c r="DC57" s="43">
        <f t="shared" si="31"/>
        <v>0</v>
      </c>
      <c r="DD57" s="43">
        <f t="shared" si="31"/>
        <v>0</v>
      </c>
      <c r="DE57" s="43">
        <f t="shared" si="31"/>
        <v>0</v>
      </c>
      <c r="DF57" s="43">
        <f t="shared" si="31"/>
        <v>0</v>
      </c>
      <c r="DG57" s="43">
        <f t="shared" si="31"/>
        <v>0</v>
      </c>
      <c r="DH57" s="43">
        <f t="shared" si="31"/>
        <v>0</v>
      </c>
      <c r="DI57" s="43">
        <f t="shared" si="31"/>
        <v>0</v>
      </c>
      <c r="DJ57" s="43">
        <f t="shared" si="31"/>
        <v>0</v>
      </c>
      <c r="DK57" s="43">
        <f t="shared" si="31"/>
        <v>0</v>
      </c>
      <c r="DL57" s="43">
        <f t="shared" si="30"/>
        <v>0</v>
      </c>
      <c r="DM57" s="43">
        <f t="shared" si="29"/>
        <v>0</v>
      </c>
      <c r="DN57" s="43">
        <f t="shared" si="29"/>
        <v>0</v>
      </c>
      <c r="DO57" s="43">
        <f t="shared" si="29"/>
        <v>0</v>
      </c>
      <c r="DP57" s="43">
        <f t="shared" si="29"/>
        <v>0</v>
      </c>
      <c r="DQ57" s="43">
        <f t="shared" si="29"/>
        <v>0</v>
      </c>
      <c r="DR57" s="43">
        <f t="shared" si="28"/>
        <v>0</v>
      </c>
      <c r="DS57" s="43">
        <f t="shared" si="28"/>
        <v>0</v>
      </c>
      <c r="DT57" s="43">
        <f t="shared" si="28"/>
        <v>0</v>
      </c>
      <c r="DU57" s="43">
        <f t="shared" si="28"/>
        <v>0</v>
      </c>
      <c r="DV57" s="43">
        <f t="shared" si="28"/>
        <v>0</v>
      </c>
      <c r="DW57" s="43">
        <f t="shared" si="28"/>
        <v>0</v>
      </c>
      <c r="DX57" s="43">
        <f t="shared" si="22"/>
        <v>0</v>
      </c>
      <c r="DY57" s="43">
        <f t="shared" si="22"/>
        <v>0</v>
      </c>
      <c r="DZ57" s="43">
        <f t="shared" si="22"/>
        <v>0</v>
      </c>
      <c r="EA57" s="43">
        <f t="shared" si="22"/>
        <v>0</v>
      </c>
      <c r="EB57" s="43">
        <f t="shared" si="22"/>
        <v>0</v>
      </c>
      <c r="EC57" s="43">
        <f t="shared" si="32"/>
        <v>0</v>
      </c>
      <c r="ED57" s="43">
        <f t="shared" si="32"/>
        <v>0</v>
      </c>
      <c r="EE57" s="43">
        <f t="shared" si="32"/>
        <v>0</v>
      </c>
      <c r="EF57" s="43">
        <f t="shared" si="32"/>
        <v>0</v>
      </c>
      <c r="EG57" s="43">
        <f t="shared" si="32"/>
        <v>0</v>
      </c>
      <c r="EH57" s="43">
        <f t="shared" si="32"/>
        <v>0</v>
      </c>
      <c r="EI57" s="43">
        <f t="shared" si="32"/>
        <v>0</v>
      </c>
      <c r="EJ57" s="43">
        <f t="shared" si="32"/>
        <v>0</v>
      </c>
      <c r="EK57" s="43">
        <f t="shared" si="32"/>
        <v>0</v>
      </c>
      <c r="EL57" s="43">
        <f t="shared" si="32"/>
        <v>0</v>
      </c>
      <c r="EM57" s="43">
        <f t="shared" si="32"/>
        <v>0</v>
      </c>
      <c r="EN57" s="43">
        <f t="shared" si="32"/>
        <v>0</v>
      </c>
      <c r="EO57" s="43">
        <f t="shared" si="32"/>
        <v>0</v>
      </c>
      <c r="EP57" s="43">
        <f t="shared" si="32"/>
        <v>0</v>
      </c>
      <c r="EQ57" s="43">
        <f t="shared" si="32"/>
        <v>0</v>
      </c>
      <c r="ER57" s="43">
        <f t="shared" si="26"/>
        <v>0</v>
      </c>
      <c r="ES57" s="43">
        <f t="shared" si="26"/>
        <v>0</v>
      </c>
      <c r="ET57" s="43">
        <f t="shared" si="26"/>
        <v>0</v>
      </c>
      <c r="EU57" s="43">
        <f t="shared" si="26"/>
        <v>0</v>
      </c>
      <c r="EV57" s="43">
        <f t="shared" si="26"/>
        <v>0</v>
      </c>
      <c r="EW57" s="43">
        <f t="shared" si="26"/>
        <v>0</v>
      </c>
      <c r="EX57" s="43">
        <f t="shared" si="26"/>
        <v>0</v>
      </c>
      <c r="EY57" s="43">
        <f t="shared" si="26"/>
        <v>0</v>
      </c>
    </row>
    <row r="58" spans="1:155" ht="15" customHeight="1" x14ac:dyDescent="0.25">
      <c r="A58" s="10">
        <v>55</v>
      </c>
      <c r="B58" s="11" t="str">
        <f t="shared" si="15"/>
        <v>NL-Services-Skylift-KONE</v>
      </c>
      <c r="C58" s="10" t="s">
        <v>89</v>
      </c>
      <c r="D58" s="12" t="s">
        <v>28</v>
      </c>
      <c r="E58" s="12" t="s">
        <v>83</v>
      </c>
      <c r="F58" s="11" t="str">
        <f>IFERROR(INDEX('[1]MHR metrics per Country'!$A$2:$D$13,MATCH($E58,'[1]MHR metrics per Country'!$A$2:$A$13,0),MATCH('[1]MHR metrics per Country'!$B$1,'[1]MHR metrics per Country'!$A$1:$D$1,0)),"")</f>
        <v>NL</v>
      </c>
      <c r="G58" s="10" t="s">
        <v>43</v>
      </c>
      <c r="H58" s="12" t="s">
        <v>143</v>
      </c>
      <c r="I58" s="12" t="s">
        <v>144</v>
      </c>
      <c r="J58" s="12" t="s">
        <v>116</v>
      </c>
      <c r="K58" s="12" t="s">
        <v>117</v>
      </c>
      <c r="L58" s="33" t="s">
        <v>370</v>
      </c>
      <c r="M58" s="34"/>
      <c r="N58" s="35"/>
      <c r="O58" s="35"/>
      <c r="P58" s="35"/>
      <c r="Q58" s="36">
        <v>53401.02</v>
      </c>
      <c r="R58" s="36">
        <v>53401.02</v>
      </c>
      <c r="S58" s="35">
        <f t="shared" si="16"/>
        <v>20608.949999999997</v>
      </c>
      <c r="T58" s="35"/>
      <c r="U58" s="36">
        <v>20608.949999999997</v>
      </c>
      <c r="V58" s="35"/>
      <c r="W58" s="35"/>
      <c r="X58" s="33"/>
      <c r="Y58" s="17">
        <f>IFERROR(INDEX('[1]MHR metrics per Country'!$A$2:$D$13,MATCH($E58,'[1]MHR metrics per Country'!$A$2:$A$13,0),MATCH('[1]MHR metrics per Country'!$D$1,'[1]MHR metrics per Country'!$A$1:$D$1,0)),"")</f>
        <v>500</v>
      </c>
      <c r="Z58" s="38" t="str">
        <f t="shared" si="0"/>
        <v/>
      </c>
      <c r="AA58" s="38">
        <f t="shared" si="1"/>
        <v>1</v>
      </c>
      <c r="AB58" s="39" t="str">
        <f t="shared" si="17"/>
        <v/>
      </c>
      <c r="AC58" s="39" t="str">
        <f t="shared" si="18"/>
        <v/>
      </c>
      <c r="AD58" s="39">
        <f t="shared" si="2"/>
        <v>0.38592802159958739</v>
      </c>
      <c r="AE58" s="39">
        <f t="shared" si="3"/>
        <v>0.38592802159958739</v>
      </c>
      <c r="AF58" s="40">
        <f t="shared" si="4"/>
        <v>41.217899999999993</v>
      </c>
      <c r="AG58" s="14">
        <f t="shared" si="19"/>
        <v>0</v>
      </c>
      <c r="AH58" s="41"/>
      <c r="AI58" s="42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>
        <v>20608.949999999997</v>
      </c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M58" s="14">
        <f t="shared" si="5"/>
        <v>20608.949999999997</v>
      </c>
      <c r="CN58" s="14">
        <f t="array" ref="CN58">T58+IFERROR(IF(INDEX('[1]Battle Plan Tracker'!$A$4:$BK$61,MATCH(1,IF(('[1]Battle Plan Tracker'!$B$4:$B$61='Savings tracker full version'!$B58),IF('[1]Battle Plan Tracker'!$V$4:$V$61="",1)),0),MATCH('[1]Battle Plan Tracker'!$AY$3,'[1]Battle Plan Tracker'!$A$3:$BK$3,0))="",0,INDEX('[1]Battle Plan Tracker'!$A$4:$BK$61,MATCH(1,IF(('[1]Battle Plan Tracker'!$B$4:$B$61='Savings tracker full version'!$B58),IF('[1]Battle Plan Tracker'!$V$4:$V$61="",1)),0),MATCH('[1]Battle Plan Tracker'!$AY$3,'[1]Battle Plan Tracker'!$A$3:$BK$3,0))),0)</f>
        <v>0</v>
      </c>
      <c r="CO58" s="15">
        <f t="array" ref="CO58">U58+IFERROR(IF(INDEX('[1]Battle Plan Tracker'!$A$4:$BK$61,MATCH(1,IF(('[1]Battle Plan Tracker'!$B$4:$B$61='Savings tracker full version'!$B58),IF('[1]Battle Plan Tracker'!$V$4:$V$61="",1)),0),MATCH('[1]Battle Plan Tracker'!$BD$3,'[1]Battle Plan Tracker'!$A$3:$BK$3,0))="",0,INDEX('[1]Battle Plan Tracker'!$A$4:$BK$61,MATCH(1,IF(('[1]Battle Plan Tracker'!$B$4:$B$61='Savings tracker full version'!$B58),IF('[1]Battle Plan Tracker'!$V$4:$V$61="",1)),0),MATCH('[1]Battle Plan Tracker'!$BD$3,'[1]Battle Plan Tracker'!$A$3:$BK$3,0))),0)</f>
        <v>20608.949999999997</v>
      </c>
      <c r="CP58" s="14">
        <f t="array" ref="CP58">V58+W58+IFERROR(IF(INDEX('[1]Battle Plan Tracker'!$A$4:$BK$61,MATCH(1,IF(('[1]Battle Plan Tracker'!$B$4:$B$61='Savings tracker full version'!$B58),IF('[1]Battle Plan Tracker'!$V$4:$V$61="",1)),0),MATCH('[1]Battle Plan Tracker'!$BI$3,'[1]Battle Plan Tracker'!$A$3:$BK$3,0))="",0,INDEX('[1]Battle Plan Tracker'!$A$4:$BK$61,MATCH(1,IF(('[1]Battle Plan Tracker'!$B$4:$B$61='Savings tracker full version'!$B58),IF('[1]Battle Plan Tracker'!$V$4:$V$61="",1)),0),MATCH('[1]Battle Plan Tracker'!$BI$3,'[1]Battle Plan Tracker'!$A$3:$BK$3,0))),0)</f>
        <v>0</v>
      </c>
      <c r="CQ58" s="39" t="str">
        <f t="shared" si="6"/>
        <v/>
      </c>
      <c r="CR58" s="39" t="str">
        <f t="shared" si="7"/>
        <v/>
      </c>
      <c r="CS58" s="39">
        <f t="shared" si="8"/>
        <v>0.38592802159958739</v>
      </c>
      <c r="CT58" s="39">
        <f t="shared" si="9"/>
        <v>0.38592802159958739</v>
      </c>
      <c r="CU58" s="40">
        <f t="shared" si="10"/>
        <v>41.217899999999993</v>
      </c>
      <c r="CW58" s="43">
        <f t="shared" si="31"/>
        <v>0</v>
      </c>
      <c r="CX58" s="43">
        <f t="shared" si="31"/>
        <v>0</v>
      </c>
      <c r="CY58" s="43">
        <f t="shared" si="31"/>
        <v>0</v>
      </c>
      <c r="CZ58" s="43">
        <f t="shared" si="31"/>
        <v>0</v>
      </c>
      <c r="DA58" s="43">
        <f t="shared" si="31"/>
        <v>0</v>
      </c>
      <c r="DB58" s="43">
        <f t="shared" si="31"/>
        <v>0</v>
      </c>
      <c r="DC58" s="43">
        <f t="shared" si="31"/>
        <v>0</v>
      </c>
      <c r="DD58" s="43">
        <f t="shared" si="31"/>
        <v>0</v>
      </c>
      <c r="DE58" s="43">
        <f t="shared" si="31"/>
        <v>0</v>
      </c>
      <c r="DF58" s="43">
        <f t="shared" si="31"/>
        <v>0</v>
      </c>
      <c r="DG58" s="43">
        <f t="shared" si="31"/>
        <v>0</v>
      </c>
      <c r="DH58" s="43">
        <f t="shared" si="31"/>
        <v>0</v>
      </c>
      <c r="DI58" s="43">
        <f t="shared" si="31"/>
        <v>20608.949999999997</v>
      </c>
      <c r="DJ58" s="43">
        <f t="shared" si="31"/>
        <v>0</v>
      </c>
      <c r="DK58" s="43">
        <f t="shared" si="31"/>
        <v>0</v>
      </c>
      <c r="DL58" s="43">
        <f t="shared" si="30"/>
        <v>0</v>
      </c>
      <c r="DM58" s="43">
        <f t="shared" si="29"/>
        <v>0</v>
      </c>
      <c r="DN58" s="43">
        <f t="shared" si="29"/>
        <v>0</v>
      </c>
      <c r="DO58" s="43">
        <f t="shared" si="29"/>
        <v>0</v>
      </c>
      <c r="DP58" s="43">
        <f t="shared" si="29"/>
        <v>0</v>
      </c>
      <c r="DQ58" s="43">
        <f t="shared" si="29"/>
        <v>0</v>
      </c>
      <c r="DR58" s="43">
        <f t="shared" si="28"/>
        <v>0</v>
      </c>
      <c r="DS58" s="43">
        <f t="shared" si="28"/>
        <v>0</v>
      </c>
      <c r="DT58" s="43">
        <f t="shared" si="28"/>
        <v>0</v>
      </c>
      <c r="DU58" s="43">
        <f t="shared" si="28"/>
        <v>0</v>
      </c>
      <c r="DV58" s="43">
        <f t="shared" si="28"/>
        <v>0</v>
      </c>
      <c r="DW58" s="43">
        <f t="shared" si="28"/>
        <v>0</v>
      </c>
      <c r="DX58" s="43">
        <f t="shared" si="22"/>
        <v>0</v>
      </c>
      <c r="DY58" s="43">
        <f t="shared" si="22"/>
        <v>0</v>
      </c>
      <c r="DZ58" s="43">
        <f t="shared" si="22"/>
        <v>0</v>
      </c>
      <c r="EA58" s="43">
        <f t="shared" si="22"/>
        <v>0</v>
      </c>
      <c r="EB58" s="43">
        <f t="shared" si="22"/>
        <v>0</v>
      </c>
      <c r="EC58" s="43">
        <f t="shared" si="32"/>
        <v>0</v>
      </c>
      <c r="ED58" s="43">
        <f t="shared" si="32"/>
        <v>0</v>
      </c>
      <c r="EE58" s="43">
        <f t="shared" si="32"/>
        <v>0</v>
      </c>
      <c r="EF58" s="43">
        <f t="shared" si="32"/>
        <v>0</v>
      </c>
      <c r="EG58" s="43">
        <f t="shared" si="32"/>
        <v>0</v>
      </c>
      <c r="EH58" s="43">
        <f t="shared" si="32"/>
        <v>0</v>
      </c>
      <c r="EI58" s="43">
        <f t="shared" si="32"/>
        <v>0</v>
      </c>
      <c r="EJ58" s="43">
        <f t="shared" si="32"/>
        <v>0</v>
      </c>
      <c r="EK58" s="43">
        <f t="shared" si="32"/>
        <v>0</v>
      </c>
      <c r="EL58" s="43">
        <f t="shared" si="32"/>
        <v>0</v>
      </c>
      <c r="EM58" s="43">
        <f t="shared" si="32"/>
        <v>0</v>
      </c>
      <c r="EN58" s="43">
        <f t="shared" si="32"/>
        <v>0</v>
      </c>
      <c r="EO58" s="43">
        <f t="shared" si="32"/>
        <v>0</v>
      </c>
      <c r="EP58" s="43">
        <f t="shared" si="32"/>
        <v>0</v>
      </c>
      <c r="EQ58" s="43">
        <f t="shared" si="32"/>
        <v>0</v>
      </c>
      <c r="ER58" s="43">
        <f t="shared" si="26"/>
        <v>0</v>
      </c>
      <c r="ES58" s="43">
        <f t="shared" si="26"/>
        <v>0</v>
      </c>
      <c r="ET58" s="43">
        <f t="shared" si="26"/>
        <v>0</v>
      </c>
      <c r="EU58" s="43">
        <f t="shared" si="26"/>
        <v>0</v>
      </c>
      <c r="EV58" s="43">
        <f t="shared" si="26"/>
        <v>0</v>
      </c>
      <c r="EW58" s="43">
        <f t="shared" si="26"/>
        <v>0</v>
      </c>
      <c r="EX58" s="43">
        <f t="shared" si="26"/>
        <v>0</v>
      </c>
      <c r="EY58" s="43">
        <f t="shared" si="26"/>
        <v>0</v>
      </c>
    </row>
    <row r="59" spans="1:155" ht="15" customHeight="1" x14ac:dyDescent="0.25">
      <c r="A59" s="10">
        <v>56</v>
      </c>
      <c r="B59" s="11" t="str">
        <f t="shared" si="15"/>
        <v>AE-F&amp;B-Meat, Poultry, Rabbit_Common</v>
      </c>
      <c r="C59" s="10" t="s">
        <v>107</v>
      </c>
      <c r="D59" s="12" t="s">
        <v>101</v>
      </c>
      <c r="E59" s="12" t="s">
        <v>114</v>
      </c>
      <c r="F59" s="11" t="str">
        <f>IFERROR(INDEX('[1]MHR metrics per Country'!$A$2:$D$13,MATCH($E59,'[1]MHR metrics per Country'!$A$2:$A$13,0),MATCH('[1]MHR metrics per Country'!$B$1,'[1]MHR metrics per Country'!$A$1:$D$1,0)),"")</f>
        <v>AE</v>
      </c>
      <c r="G59" s="10" t="s">
        <v>30</v>
      </c>
      <c r="H59" s="12" t="s">
        <v>132</v>
      </c>
      <c r="I59" s="12" t="s">
        <v>132</v>
      </c>
      <c r="J59" s="12" t="s">
        <v>62</v>
      </c>
      <c r="K59" s="12" t="s">
        <v>63</v>
      </c>
      <c r="L59" s="33" t="s">
        <v>370</v>
      </c>
      <c r="M59" s="34"/>
      <c r="N59" s="35">
        <v>5007771.975201726</v>
      </c>
      <c r="O59" s="35">
        <v>5007771.975201726</v>
      </c>
      <c r="P59" s="35">
        <v>5007771.975201726</v>
      </c>
      <c r="Q59" s="36">
        <v>1215076.2375879684</v>
      </c>
      <c r="R59" s="36">
        <v>1215076.2375879684</v>
      </c>
      <c r="S59" s="35">
        <f t="shared" si="16"/>
        <v>494172.30765853106</v>
      </c>
      <c r="T59" s="35">
        <v>265547.97475726187</v>
      </c>
      <c r="U59" s="36">
        <v>104167.36864547533</v>
      </c>
      <c r="V59" s="35">
        <f>2%*N59</f>
        <v>100155.43950403453</v>
      </c>
      <c r="W59" s="35">
        <f>2%*Q59</f>
        <v>24301.524751759367</v>
      </c>
      <c r="X59" s="33"/>
      <c r="Y59" s="17">
        <f>IFERROR(INDEX('[1]MHR metrics per Country'!$A$2:$D$13,MATCH($E59,'[1]MHR metrics per Country'!$A$2:$A$13,0),MATCH('[1]MHR metrics per Country'!$D$1,'[1]MHR metrics per Country'!$A$1:$D$1,0)),"")</f>
        <v>1594</v>
      </c>
      <c r="Z59" s="38">
        <f t="shared" si="0"/>
        <v>1</v>
      </c>
      <c r="AA59" s="38">
        <f t="shared" si="1"/>
        <v>1</v>
      </c>
      <c r="AB59" s="39">
        <f t="shared" si="17"/>
        <v>5.3027169781740095E-2</v>
      </c>
      <c r="AC59" s="39">
        <f t="shared" si="18"/>
        <v>5.3027169781740095E-2</v>
      </c>
      <c r="AD59" s="39">
        <f t="shared" si="2"/>
        <v>8.5729080549099196E-2</v>
      </c>
      <c r="AE59" s="39">
        <f t="shared" si="3"/>
        <v>8.5729080549099196E-2</v>
      </c>
      <c r="AF59" s="40">
        <f t="shared" si="4"/>
        <v>65.349666653372225</v>
      </c>
      <c r="AG59" s="14">
        <f t="shared" si="19"/>
        <v>124456.96425579389</v>
      </c>
      <c r="AH59" s="41"/>
      <c r="AI59" s="42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M59" s="14">
        <f t="shared" ref="CM59:CM63" si="34">SUM(CN59:CP59)</f>
        <v>494172.30765853106</v>
      </c>
      <c r="CN59" s="14">
        <f t="array" ref="CN59">T59+IFERROR(IF(INDEX('[1]Battle Plan Tracker'!$A$4:$BK$61,MATCH(1,IF(('[1]Battle Plan Tracker'!$B$4:$B$61='Savings tracker full version'!$B59),IF('[1]Battle Plan Tracker'!$V$4:$V$61="",1)),0),MATCH('[1]Battle Plan Tracker'!$AY$3,'[1]Battle Plan Tracker'!$A$3:$BK$3,0))="",0,INDEX('[1]Battle Plan Tracker'!$A$4:$BK$61,MATCH(1,IF(('[1]Battle Plan Tracker'!$B$4:$B$61='Savings tracker full version'!$B59),IF('[1]Battle Plan Tracker'!$V$4:$V$61="",1)),0),MATCH('[1]Battle Plan Tracker'!$AY$3,'[1]Battle Plan Tracker'!$A$3:$BK$3,0))),0)</f>
        <v>265547.97475726187</v>
      </c>
      <c r="CO59" s="15">
        <f t="array" ref="CO59">U59+IFERROR(IF(INDEX('[1]Battle Plan Tracker'!$A$4:$BK$61,MATCH(1,IF(('[1]Battle Plan Tracker'!$B$4:$B$61='Savings tracker full version'!$B59),IF('[1]Battle Plan Tracker'!$V$4:$V$61="",1)),0),MATCH('[1]Battle Plan Tracker'!$BD$3,'[1]Battle Plan Tracker'!$A$3:$BK$3,0))="",0,INDEX('[1]Battle Plan Tracker'!$A$4:$BK$61,MATCH(1,IF(('[1]Battle Plan Tracker'!$B$4:$B$61='Savings tracker full version'!$B59),IF('[1]Battle Plan Tracker'!$V$4:$V$61="",1)),0),MATCH('[1]Battle Plan Tracker'!$BD$3,'[1]Battle Plan Tracker'!$A$3:$BK$3,0))),0)</f>
        <v>104167.36864547533</v>
      </c>
      <c r="CP59" s="14">
        <f t="array" ref="CP59">V59+W59+IFERROR(IF(INDEX('[1]Battle Plan Tracker'!$A$4:$BK$61,MATCH(1,IF(('[1]Battle Plan Tracker'!$B$4:$B$61='Savings tracker full version'!$B59),IF('[1]Battle Plan Tracker'!$V$4:$V$61="",1)),0),MATCH('[1]Battle Plan Tracker'!$BI$3,'[1]Battle Plan Tracker'!$A$3:$BK$3,0))="",0,INDEX('[1]Battle Plan Tracker'!$A$4:$BK$61,MATCH(1,IF(('[1]Battle Plan Tracker'!$B$4:$B$61='Savings tracker full version'!$B59),IF('[1]Battle Plan Tracker'!$V$4:$V$61="",1)),0),MATCH('[1]Battle Plan Tracker'!$BI$3,'[1]Battle Plan Tracker'!$A$3:$BK$3,0))),0)</f>
        <v>124456.96425579389</v>
      </c>
      <c r="CQ59" s="39">
        <f t="shared" si="6"/>
        <v>5.3027169781740095E-2</v>
      </c>
      <c r="CR59" s="39">
        <f t="shared" si="7"/>
        <v>5.3027169781740095E-2</v>
      </c>
      <c r="CS59" s="39">
        <f t="shared" si="8"/>
        <v>8.5729080549099196E-2</v>
      </c>
      <c r="CT59" s="39">
        <f t="shared" si="9"/>
        <v>8.5729080549099196E-2</v>
      </c>
      <c r="CU59" s="40">
        <f t="shared" si="10"/>
        <v>65.349666653372225</v>
      </c>
      <c r="CW59" s="43">
        <f t="shared" si="31"/>
        <v>0</v>
      </c>
      <c r="CX59" s="43">
        <f t="shared" si="31"/>
        <v>0</v>
      </c>
      <c r="CY59" s="43">
        <f t="shared" si="31"/>
        <v>0</v>
      </c>
      <c r="CZ59" s="43">
        <f t="shared" si="31"/>
        <v>0</v>
      </c>
      <c r="DA59" s="43">
        <f t="shared" si="31"/>
        <v>0</v>
      </c>
      <c r="DB59" s="43">
        <f t="shared" si="31"/>
        <v>0</v>
      </c>
      <c r="DC59" s="43">
        <f t="shared" si="31"/>
        <v>0</v>
      </c>
      <c r="DD59" s="43">
        <f t="shared" si="31"/>
        <v>0</v>
      </c>
      <c r="DE59" s="43">
        <f t="shared" si="31"/>
        <v>0</v>
      </c>
      <c r="DF59" s="43">
        <f t="shared" si="31"/>
        <v>0</v>
      </c>
      <c r="DG59" s="43">
        <f t="shared" si="31"/>
        <v>0</v>
      </c>
      <c r="DH59" s="43">
        <f t="shared" si="31"/>
        <v>0</v>
      </c>
      <c r="DI59" s="43">
        <f t="shared" si="31"/>
        <v>0</v>
      </c>
      <c r="DJ59" s="43">
        <f t="shared" si="31"/>
        <v>0</v>
      </c>
      <c r="DK59" s="43">
        <f t="shared" si="31"/>
        <v>0</v>
      </c>
      <c r="DL59" s="43">
        <f t="shared" si="30"/>
        <v>0</v>
      </c>
      <c r="DM59" s="43">
        <f t="shared" si="29"/>
        <v>0</v>
      </c>
      <c r="DN59" s="43">
        <f t="shared" si="29"/>
        <v>0</v>
      </c>
      <c r="DO59" s="43">
        <f t="shared" si="29"/>
        <v>0</v>
      </c>
      <c r="DP59" s="43">
        <f t="shared" si="29"/>
        <v>0</v>
      </c>
      <c r="DQ59" s="43">
        <f t="shared" si="29"/>
        <v>0</v>
      </c>
      <c r="DR59" s="43">
        <f t="shared" si="28"/>
        <v>0</v>
      </c>
      <c r="DS59" s="43">
        <f t="shared" si="28"/>
        <v>0</v>
      </c>
      <c r="DT59" s="43">
        <f t="shared" si="28"/>
        <v>0</v>
      </c>
      <c r="DU59" s="43">
        <f t="shared" si="28"/>
        <v>0</v>
      </c>
      <c r="DV59" s="43">
        <f t="shared" si="28"/>
        <v>0</v>
      </c>
      <c r="DW59" s="43">
        <f t="shared" si="28"/>
        <v>0</v>
      </c>
      <c r="DX59" s="43">
        <f t="shared" si="22"/>
        <v>0</v>
      </c>
      <c r="DY59" s="43">
        <f t="shared" si="22"/>
        <v>0</v>
      </c>
      <c r="DZ59" s="43">
        <f t="shared" si="22"/>
        <v>0</v>
      </c>
      <c r="EA59" s="43">
        <f t="shared" si="22"/>
        <v>0</v>
      </c>
      <c r="EB59" s="43">
        <f t="shared" si="22"/>
        <v>0</v>
      </c>
      <c r="EC59" s="43">
        <f t="shared" si="32"/>
        <v>0</v>
      </c>
      <c r="ED59" s="43">
        <f t="shared" si="32"/>
        <v>0</v>
      </c>
      <c r="EE59" s="43">
        <f t="shared" si="32"/>
        <v>0</v>
      </c>
      <c r="EF59" s="43">
        <f t="shared" si="32"/>
        <v>0</v>
      </c>
      <c r="EG59" s="43">
        <f t="shared" si="32"/>
        <v>0</v>
      </c>
      <c r="EH59" s="43">
        <f t="shared" si="32"/>
        <v>0</v>
      </c>
      <c r="EI59" s="43">
        <f t="shared" si="32"/>
        <v>0</v>
      </c>
      <c r="EJ59" s="43">
        <f t="shared" si="32"/>
        <v>0</v>
      </c>
      <c r="EK59" s="43">
        <f t="shared" si="32"/>
        <v>0</v>
      </c>
      <c r="EL59" s="43">
        <f t="shared" si="32"/>
        <v>0</v>
      </c>
      <c r="EM59" s="43">
        <f t="shared" si="32"/>
        <v>0</v>
      </c>
      <c r="EN59" s="43">
        <f t="shared" si="32"/>
        <v>0</v>
      </c>
      <c r="EO59" s="43">
        <f t="shared" si="32"/>
        <v>0</v>
      </c>
      <c r="EP59" s="43">
        <f t="shared" si="32"/>
        <v>0</v>
      </c>
      <c r="EQ59" s="43">
        <f t="shared" si="32"/>
        <v>0</v>
      </c>
      <c r="ER59" s="43">
        <f t="shared" si="26"/>
        <v>0</v>
      </c>
      <c r="ES59" s="43">
        <f t="shared" si="26"/>
        <v>0</v>
      </c>
      <c r="ET59" s="43">
        <f t="shared" si="26"/>
        <v>0</v>
      </c>
      <c r="EU59" s="43">
        <f t="shared" si="26"/>
        <v>0</v>
      </c>
      <c r="EV59" s="43">
        <f t="shared" si="26"/>
        <v>0</v>
      </c>
      <c r="EW59" s="43">
        <f t="shared" si="26"/>
        <v>0</v>
      </c>
      <c r="EX59" s="43">
        <f t="shared" si="26"/>
        <v>0</v>
      </c>
      <c r="EY59" s="43">
        <f t="shared" si="26"/>
        <v>0</v>
      </c>
    </row>
    <row r="60" spans="1:155" ht="15" customHeight="1" x14ac:dyDescent="0.25">
      <c r="A60" s="10">
        <v>57</v>
      </c>
      <c r="B60" s="11" t="str">
        <f t="shared" si="15"/>
        <v>AE-F&amp;B-Eggs, Cheese_Common</v>
      </c>
      <c r="C60" s="10" t="s">
        <v>107</v>
      </c>
      <c r="D60" s="12" t="s">
        <v>101</v>
      </c>
      <c r="E60" s="12" t="s">
        <v>114</v>
      </c>
      <c r="F60" s="11" t="str">
        <f>IFERROR(INDEX('[1]MHR metrics per Country'!$A$2:$D$13,MATCH($E60,'[1]MHR metrics per Country'!$A$2:$A$13,0),MATCH('[1]MHR metrics per Country'!$B$1,'[1]MHR metrics per Country'!$A$1:$D$1,0)),"")</f>
        <v>AE</v>
      </c>
      <c r="G60" s="10" t="s">
        <v>30</v>
      </c>
      <c r="H60" s="12" t="s">
        <v>145</v>
      </c>
      <c r="I60" s="12" t="s">
        <v>145</v>
      </c>
      <c r="J60" s="12" t="s">
        <v>38</v>
      </c>
      <c r="K60" s="12" t="s">
        <v>39</v>
      </c>
      <c r="L60" s="33" t="s">
        <v>370</v>
      </c>
      <c r="M60" s="34"/>
      <c r="N60" s="35">
        <v>1675821.3262898871</v>
      </c>
      <c r="O60" s="35">
        <v>1675821.3262898871</v>
      </c>
      <c r="P60" s="35">
        <v>1675821.3262898871</v>
      </c>
      <c r="Q60" s="36">
        <v>372342.83042514214</v>
      </c>
      <c r="R60" s="36">
        <v>372342.83042514214</v>
      </c>
      <c r="S60" s="35">
        <f t="shared" si="16"/>
        <v>237587.63918947778</v>
      </c>
      <c r="T60" s="35">
        <v>156143.31988302703</v>
      </c>
      <c r="U60" s="36">
        <v>40481.036172150169</v>
      </c>
      <c r="V60" s="35">
        <f t="shared" ref="V60:V64" si="35">2%*N60</f>
        <v>33516.426525797739</v>
      </c>
      <c r="W60" s="35">
        <f t="shared" ref="W60:W64" si="36">2%*Q60</f>
        <v>7446.8566085028433</v>
      </c>
      <c r="X60" s="33"/>
      <c r="Y60" s="17">
        <f>IFERROR(INDEX('[1]MHR metrics per Country'!$A$2:$D$13,MATCH($E60,'[1]MHR metrics per Country'!$A$2:$A$13,0),MATCH('[1]MHR metrics per Country'!$D$1,'[1]MHR metrics per Country'!$A$1:$D$1,0)),"")</f>
        <v>1594</v>
      </c>
      <c r="Z60" s="38">
        <f t="shared" si="0"/>
        <v>1</v>
      </c>
      <c r="AA60" s="38">
        <f t="shared" si="1"/>
        <v>1</v>
      </c>
      <c r="AB60" s="39">
        <f t="shared" si="17"/>
        <v>9.3174205050077646E-2</v>
      </c>
      <c r="AC60" s="39">
        <f t="shared" si="18"/>
        <v>9.3174205050077646E-2</v>
      </c>
      <c r="AD60" s="39">
        <f t="shared" si="2"/>
        <v>0.10871979494255013</v>
      </c>
      <c r="AE60" s="39">
        <f t="shared" si="3"/>
        <v>0.10871979494255013</v>
      </c>
      <c r="AF60" s="40">
        <f t="shared" si="4"/>
        <v>25.395882165715289</v>
      </c>
      <c r="AG60" s="14">
        <f t="shared" si="19"/>
        <v>40963.283134300582</v>
      </c>
      <c r="AH60" s="41"/>
      <c r="AI60" s="42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  <c r="CG60" s="43"/>
      <c r="CH60" s="43"/>
      <c r="CI60" s="43"/>
      <c r="CJ60" s="43"/>
      <c r="CK60" s="43"/>
      <c r="CM60" s="14">
        <f t="shared" si="34"/>
        <v>237587.63918947778</v>
      </c>
      <c r="CN60" s="14">
        <f t="array" ref="CN60">T60+IFERROR(IF(INDEX('[1]Battle Plan Tracker'!$A$4:$BK$61,MATCH(1,IF(('[1]Battle Plan Tracker'!$B$4:$B$61='Savings tracker full version'!$B60),IF('[1]Battle Plan Tracker'!$V$4:$V$61="",1)),0),MATCH('[1]Battle Plan Tracker'!$AY$3,'[1]Battle Plan Tracker'!$A$3:$BK$3,0))="",0,INDEX('[1]Battle Plan Tracker'!$A$4:$BK$61,MATCH(1,IF(('[1]Battle Plan Tracker'!$B$4:$B$61='Savings tracker full version'!$B60),IF('[1]Battle Plan Tracker'!$V$4:$V$61="",1)),0),MATCH('[1]Battle Plan Tracker'!$AY$3,'[1]Battle Plan Tracker'!$A$3:$BK$3,0))),0)</f>
        <v>156143.31988302703</v>
      </c>
      <c r="CO60" s="15">
        <f t="array" ref="CO60">U60+IFERROR(IF(INDEX('[1]Battle Plan Tracker'!$A$4:$BK$61,MATCH(1,IF(('[1]Battle Plan Tracker'!$B$4:$B$61='Savings tracker full version'!$B60),IF('[1]Battle Plan Tracker'!$V$4:$V$61="",1)),0),MATCH('[1]Battle Plan Tracker'!$BD$3,'[1]Battle Plan Tracker'!$A$3:$BK$3,0))="",0,INDEX('[1]Battle Plan Tracker'!$A$4:$BK$61,MATCH(1,IF(('[1]Battle Plan Tracker'!$B$4:$B$61='Savings tracker full version'!$B60),IF('[1]Battle Plan Tracker'!$V$4:$V$61="",1)),0),MATCH('[1]Battle Plan Tracker'!$BD$3,'[1]Battle Plan Tracker'!$A$3:$BK$3,0))),0)</f>
        <v>40481.036172150169</v>
      </c>
      <c r="CP60" s="14">
        <f t="array" ref="CP60">V60+W60+IFERROR(IF(INDEX('[1]Battle Plan Tracker'!$A$4:$BK$61,MATCH(1,IF(('[1]Battle Plan Tracker'!$B$4:$B$61='Savings tracker full version'!$B60),IF('[1]Battle Plan Tracker'!$V$4:$V$61="",1)),0),MATCH('[1]Battle Plan Tracker'!$BI$3,'[1]Battle Plan Tracker'!$A$3:$BK$3,0))="",0,INDEX('[1]Battle Plan Tracker'!$A$4:$BK$61,MATCH(1,IF(('[1]Battle Plan Tracker'!$B$4:$B$61='Savings tracker full version'!$B60),IF('[1]Battle Plan Tracker'!$V$4:$V$61="",1)),0),MATCH('[1]Battle Plan Tracker'!$BI$3,'[1]Battle Plan Tracker'!$A$3:$BK$3,0))),0)</f>
        <v>40963.283134300582</v>
      </c>
      <c r="CQ60" s="39">
        <f t="shared" si="6"/>
        <v>9.3174205050077646E-2</v>
      </c>
      <c r="CR60" s="39">
        <f t="shared" si="7"/>
        <v>9.3174205050077646E-2</v>
      </c>
      <c r="CS60" s="39">
        <f t="shared" si="8"/>
        <v>0.10871979494255013</v>
      </c>
      <c r="CT60" s="39">
        <f t="shared" si="9"/>
        <v>0.10871979494255013</v>
      </c>
      <c r="CU60" s="40">
        <f t="shared" si="10"/>
        <v>25.395882165715289</v>
      </c>
      <c r="CW60" s="43">
        <f t="shared" si="31"/>
        <v>0</v>
      </c>
      <c r="CX60" s="43">
        <f t="shared" si="31"/>
        <v>0</v>
      </c>
      <c r="CY60" s="43">
        <f t="shared" si="31"/>
        <v>0</v>
      </c>
      <c r="CZ60" s="43">
        <f t="shared" si="31"/>
        <v>0</v>
      </c>
      <c r="DA60" s="43">
        <f t="shared" si="31"/>
        <v>0</v>
      </c>
      <c r="DB60" s="43">
        <f t="shared" si="31"/>
        <v>0</v>
      </c>
      <c r="DC60" s="43">
        <f t="shared" si="31"/>
        <v>0</v>
      </c>
      <c r="DD60" s="43">
        <f t="shared" si="31"/>
        <v>0</v>
      </c>
      <c r="DE60" s="43">
        <f t="shared" si="31"/>
        <v>0</v>
      </c>
      <c r="DF60" s="43">
        <f t="shared" si="31"/>
        <v>0</v>
      </c>
      <c r="DG60" s="43">
        <f t="shared" si="31"/>
        <v>0</v>
      </c>
      <c r="DH60" s="43">
        <f t="shared" si="31"/>
        <v>0</v>
      </c>
      <c r="DI60" s="43">
        <f t="shared" si="31"/>
        <v>0</v>
      </c>
      <c r="DJ60" s="43">
        <f t="shared" si="31"/>
        <v>0</v>
      </c>
      <c r="DK60" s="43">
        <f t="shared" si="31"/>
        <v>0</v>
      </c>
      <c r="DL60" s="43">
        <f t="shared" si="30"/>
        <v>0</v>
      </c>
      <c r="DM60" s="43">
        <f t="shared" si="29"/>
        <v>0</v>
      </c>
      <c r="DN60" s="43">
        <f t="shared" si="29"/>
        <v>0</v>
      </c>
      <c r="DO60" s="43">
        <f t="shared" si="29"/>
        <v>0</v>
      </c>
      <c r="DP60" s="43">
        <f t="shared" si="29"/>
        <v>0</v>
      </c>
      <c r="DQ60" s="43">
        <f t="shared" si="29"/>
        <v>0</v>
      </c>
      <c r="DR60" s="43">
        <f t="shared" si="28"/>
        <v>0</v>
      </c>
      <c r="DS60" s="43">
        <f t="shared" si="28"/>
        <v>0</v>
      </c>
      <c r="DT60" s="43">
        <f t="shared" si="28"/>
        <v>0</v>
      </c>
      <c r="DU60" s="43">
        <f t="shared" si="28"/>
        <v>0</v>
      </c>
      <c r="DV60" s="43">
        <f t="shared" si="28"/>
        <v>0</v>
      </c>
      <c r="DW60" s="43">
        <f t="shared" si="28"/>
        <v>0</v>
      </c>
      <c r="DX60" s="43">
        <f t="shared" si="28"/>
        <v>0</v>
      </c>
      <c r="DY60" s="43">
        <f t="shared" si="28"/>
        <v>0</v>
      </c>
      <c r="DZ60" s="43">
        <f t="shared" si="28"/>
        <v>0</v>
      </c>
      <c r="EA60" s="43">
        <f t="shared" si="28"/>
        <v>0</v>
      </c>
      <c r="EB60" s="43">
        <f t="shared" si="28"/>
        <v>0</v>
      </c>
      <c r="EC60" s="43">
        <f t="shared" si="28"/>
        <v>0</v>
      </c>
      <c r="ED60" s="43">
        <f t="shared" si="28"/>
        <v>0</v>
      </c>
      <c r="EE60" s="43">
        <f t="shared" si="28"/>
        <v>0</v>
      </c>
      <c r="EF60" s="43">
        <f t="shared" si="28"/>
        <v>0</v>
      </c>
      <c r="EG60" s="43">
        <f t="shared" si="28"/>
        <v>0</v>
      </c>
      <c r="EH60" s="43">
        <f t="shared" si="32"/>
        <v>0</v>
      </c>
      <c r="EI60" s="43">
        <f t="shared" si="32"/>
        <v>0</v>
      </c>
      <c r="EJ60" s="43">
        <f t="shared" si="32"/>
        <v>0</v>
      </c>
      <c r="EK60" s="43">
        <f t="shared" si="32"/>
        <v>0</v>
      </c>
      <c r="EL60" s="43">
        <f t="shared" si="32"/>
        <v>0</v>
      </c>
      <c r="EM60" s="43">
        <f t="shared" si="32"/>
        <v>0</v>
      </c>
      <c r="EN60" s="43">
        <f t="shared" si="32"/>
        <v>0</v>
      </c>
      <c r="EO60" s="43">
        <f t="shared" si="32"/>
        <v>0</v>
      </c>
      <c r="EP60" s="43">
        <f t="shared" si="32"/>
        <v>0</v>
      </c>
      <c r="EQ60" s="43">
        <f t="shared" si="32"/>
        <v>0</v>
      </c>
      <c r="ER60" s="43">
        <f t="shared" si="26"/>
        <v>0</v>
      </c>
      <c r="ES60" s="43">
        <f t="shared" si="26"/>
        <v>0</v>
      </c>
      <c r="ET60" s="43">
        <f t="shared" si="26"/>
        <v>0</v>
      </c>
      <c r="EU60" s="43">
        <f t="shared" si="26"/>
        <v>0</v>
      </c>
      <c r="EV60" s="43">
        <f t="shared" si="26"/>
        <v>0</v>
      </c>
      <c r="EW60" s="43">
        <f t="shared" si="26"/>
        <v>0</v>
      </c>
      <c r="EX60" s="43">
        <f t="shared" si="26"/>
        <v>0</v>
      </c>
      <c r="EY60" s="43">
        <f t="shared" si="26"/>
        <v>0</v>
      </c>
    </row>
    <row r="61" spans="1:155" ht="15" customHeight="1" x14ac:dyDescent="0.25">
      <c r="A61" s="10">
        <v>58</v>
      </c>
      <c r="B61" s="11" t="str">
        <f t="shared" si="15"/>
        <v>AE-F&amp;B-Dry Goods_Common</v>
      </c>
      <c r="C61" s="10" t="s">
        <v>107</v>
      </c>
      <c r="D61" s="12" t="s">
        <v>101</v>
      </c>
      <c r="E61" s="12" t="s">
        <v>114</v>
      </c>
      <c r="F61" s="11" t="str">
        <f>IFERROR(INDEX('[1]MHR metrics per Country'!$A$2:$D$13,MATCH($E61,'[1]MHR metrics per Country'!$A$2:$A$13,0),MATCH('[1]MHR metrics per Country'!$B$1,'[1]MHR metrics per Country'!$A$1:$D$1,0)),"")</f>
        <v>AE</v>
      </c>
      <c r="G61" s="10" t="s">
        <v>30</v>
      </c>
      <c r="H61" s="12" t="s">
        <v>146</v>
      </c>
      <c r="I61" s="12" t="s">
        <v>146</v>
      </c>
      <c r="J61" s="12" t="s">
        <v>79</v>
      </c>
      <c r="K61" s="12" t="s">
        <v>147</v>
      </c>
      <c r="L61" s="33" t="s">
        <v>370</v>
      </c>
      <c r="M61" s="34"/>
      <c r="N61" s="35">
        <v>6009986.1093869545</v>
      </c>
      <c r="O61" s="35">
        <v>6009986.1093869545</v>
      </c>
      <c r="P61" s="35">
        <v>6009986.1093869545</v>
      </c>
      <c r="Q61" s="36">
        <v>897398.94196471618</v>
      </c>
      <c r="R61" s="36">
        <v>897398.94196471618</v>
      </c>
      <c r="S61" s="35">
        <f t="shared" si="16"/>
        <v>802918.3582307084</v>
      </c>
      <c r="T61" s="35">
        <v>570844.32059472625</v>
      </c>
      <c r="U61" s="36">
        <v>93926.336608948768</v>
      </c>
      <c r="V61" s="35">
        <f t="shared" si="35"/>
        <v>120199.7221877391</v>
      </c>
      <c r="W61" s="35">
        <f t="shared" si="36"/>
        <v>17947.978839294323</v>
      </c>
      <c r="X61" s="33"/>
      <c r="Y61" s="17">
        <f>IFERROR(INDEX('[1]MHR metrics per Country'!$A$2:$D$13,MATCH($E61,'[1]MHR metrics per Country'!$A$2:$A$13,0),MATCH('[1]MHR metrics per Country'!$D$1,'[1]MHR metrics per Country'!$A$1:$D$1,0)),"")</f>
        <v>1594</v>
      </c>
      <c r="Z61" s="38">
        <f t="shared" si="0"/>
        <v>1</v>
      </c>
      <c r="AA61" s="38">
        <f t="shared" si="1"/>
        <v>1</v>
      </c>
      <c r="AB61" s="39">
        <f t="shared" si="17"/>
        <v>9.4982635600958973E-2</v>
      </c>
      <c r="AC61" s="39">
        <f t="shared" si="18"/>
        <v>9.4982635600958973E-2</v>
      </c>
      <c r="AD61" s="39">
        <f t="shared" si="2"/>
        <v>0.10466508507722505</v>
      </c>
      <c r="AE61" s="39">
        <f t="shared" si="3"/>
        <v>0.10466508507722505</v>
      </c>
      <c r="AF61" s="40">
        <f t="shared" si="4"/>
        <v>58.924928863832349</v>
      </c>
      <c r="AG61" s="14">
        <f t="shared" si="19"/>
        <v>138147.70102703341</v>
      </c>
      <c r="AH61" s="41"/>
      <c r="AI61" s="42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3"/>
      <c r="CK61" s="43"/>
      <c r="CM61" s="14">
        <f t="shared" si="34"/>
        <v>802918.3582307084</v>
      </c>
      <c r="CN61" s="14">
        <f t="array" ref="CN61">T61+IFERROR(IF(INDEX('[1]Battle Plan Tracker'!$A$4:$BK$61,MATCH(1,IF(('[1]Battle Plan Tracker'!$B$4:$B$61='Savings tracker full version'!$B61),IF('[1]Battle Plan Tracker'!$V$4:$V$61="",1)),0),MATCH('[1]Battle Plan Tracker'!$AY$3,'[1]Battle Plan Tracker'!$A$3:$BK$3,0))="",0,INDEX('[1]Battle Plan Tracker'!$A$4:$BK$61,MATCH(1,IF(('[1]Battle Plan Tracker'!$B$4:$B$61='Savings tracker full version'!$B61),IF('[1]Battle Plan Tracker'!$V$4:$V$61="",1)),0),MATCH('[1]Battle Plan Tracker'!$AY$3,'[1]Battle Plan Tracker'!$A$3:$BK$3,0))),0)</f>
        <v>570844.32059472625</v>
      </c>
      <c r="CO61" s="15">
        <f t="array" ref="CO61">U61+IFERROR(IF(INDEX('[1]Battle Plan Tracker'!$A$4:$BK$61,MATCH(1,IF(('[1]Battle Plan Tracker'!$B$4:$B$61='Savings tracker full version'!$B61),IF('[1]Battle Plan Tracker'!$V$4:$V$61="",1)),0),MATCH('[1]Battle Plan Tracker'!$BD$3,'[1]Battle Plan Tracker'!$A$3:$BK$3,0))="",0,INDEX('[1]Battle Plan Tracker'!$A$4:$BK$61,MATCH(1,IF(('[1]Battle Plan Tracker'!$B$4:$B$61='Savings tracker full version'!$B61),IF('[1]Battle Plan Tracker'!$V$4:$V$61="",1)),0),MATCH('[1]Battle Plan Tracker'!$BD$3,'[1]Battle Plan Tracker'!$A$3:$BK$3,0))),0)</f>
        <v>93926.336608948768</v>
      </c>
      <c r="CP61" s="14">
        <f t="array" ref="CP61">V61+W61+IFERROR(IF(INDEX('[1]Battle Plan Tracker'!$A$4:$BK$61,MATCH(1,IF(('[1]Battle Plan Tracker'!$B$4:$B$61='Savings tracker full version'!$B61),IF('[1]Battle Plan Tracker'!$V$4:$V$61="",1)),0),MATCH('[1]Battle Plan Tracker'!$BI$3,'[1]Battle Plan Tracker'!$A$3:$BK$3,0))="",0,INDEX('[1]Battle Plan Tracker'!$A$4:$BK$61,MATCH(1,IF(('[1]Battle Plan Tracker'!$B$4:$B$61='Savings tracker full version'!$B61),IF('[1]Battle Plan Tracker'!$V$4:$V$61="",1)),0),MATCH('[1]Battle Plan Tracker'!$BI$3,'[1]Battle Plan Tracker'!$A$3:$BK$3,0))),0)</f>
        <v>138147.70102703341</v>
      </c>
      <c r="CQ61" s="39">
        <f t="shared" si="6"/>
        <v>9.4982635600958973E-2</v>
      </c>
      <c r="CR61" s="39">
        <f t="shared" si="7"/>
        <v>9.4982635600958973E-2</v>
      </c>
      <c r="CS61" s="39">
        <f t="shared" si="8"/>
        <v>0.10466508507722505</v>
      </c>
      <c r="CT61" s="39">
        <f t="shared" si="9"/>
        <v>0.10466508507722505</v>
      </c>
      <c r="CU61" s="40">
        <f t="shared" si="10"/>
        <v>58.924928863832349</v>
      </c>
      <c r="CW61" s="43">
        <f t="shared" si="31"/>
        <v>0</v>
      </c>
      <c r="CX61" s="43">
        <f t="shared" si="31"/>
        <v>0</v>
      </c>
      <c r="CY61" s="43">
        <f t="shared" si="31"/>
        <v>0</v>
      </c>
      <c r="CZ61" s="43">
        <f t="shared" si="31"/>
        <v>0</v>
      </c>
      <c r="DA61" s="43">
        <f t="shared" si="31"/>
        <v>0</v>
      </c>
      <c r="DB61" s="43">
        <f t="shared" si="31"/>
        <v>0</v>
      </c>
      <c r="DC61" s="43">
        <f t="shared" si="31"/>
        <v>0</v>
      </c>
      <c r="DD61" s="43">
        <f t="shared" si="31"/>
        <v>0</v>
      </c>
      <c r="DE61" s="43">
        <f t="shared" si="31"/>
        <v>0</v>
      </c>
      <c r="DF61" s="43">
        <f t="shared" si="31"/>
        <v>0</v>
      </c>
      <c r="DG61" s="43">
        <f t="shared" si="31"/>
        <v>0</v>
      </c>
      <c r="DH61" s="43">
        <f t="shared" si="31"/>
        <v>0</v>
      </c>
      <c r="DI61" s="43">
        <f t="shared" si="31"/>
        <v>0</v>
      </c>
      <c r="DJ61" s="43">
        <f t="shared" si="31"/>
        <v>0</v>
      </c>
      <c r="DK61" s="43">
        <f t="shared" si="31"/>
        <v>0</v>
      </c>
      <c r="DL61" s="43">
        <f t="shared" si="30"/>
        <v>0</v>
      </c>
      <c r="DM61" s="43">
        <f t="shared" si="29"/>
        <v>0</v>
      </c>
      <c r="DN61" s="43">
        <f t="shared" si="29"/>
        <v>0</v>
      </c>
      <c r="DO61" s="43">
        <f t="shared" si="29"/>
        <v>0</v>
      </c>
      <c r="DP61" s="43">
        <f t="shared" si="29"/>
        <v>0</v>
      </c>
      <c r="DQ61" s="43">
        <f t="shared" si="29"/>
        <v>0</v>
      </c>
      <c r="DR61" s="43">
        <f t="shared" si="28"/>
        <v>0</v>
      </c>
      <c r="DS61" s="43">
        <f t="shared" si="28"/>
        <v>0</v>
      </c>
      <c r="DT61" s="43">
        <f t="shared" si="28"/>
        <v>0</v>
      </c>
      <c r="DU61" s="43">
        <f t="shared" si="28"/>
        <v>0</v>
      </c>
      <c r="DV61" s="43">
        <f t="shared" si="28"/>
        <v>0</v>
      </c>
      <c r="DW61" s="43">
        <f t="shared" si="28"/>
        <v>0</v>
      </c>
      <c r="DX61" s="43">
        <f t="shared" si="28"/>
        <v>0</v>
      </c>
      <c r="DY61" s="43">
        <f t="shared" si="28"/>
        <v>0</v>
      </c>
      <c r="DZ61" s="43">
        <f t="shared" si="28"/>
        <v>0</v>
      </c>
      <c r="EA61" s="43">
        <f t="shared" si="28"/>
        <v>0</v>
      </c>
      <c r="EB61" s="43">
        <f t="shared" si="28"/>
        <v>0</v>
      </c>
      <c r="EC61" s="43">
        <f t="shared" si="28"/>
        <v>0</v>
      </c>
      <c r="ED61" s="43">
        <f t="shared" si="28"/>
        <v>0</v>
      </c>
      <c r="EE61" s="43">
        <f t="shared" si="28"/>
        <v>0</v>
      </c>
      <c r="EF61" s="43">
        <f t="shared" si="28"/>
        <v>0</v>
      </c>
      <c r="EG61" s="43">
        <f t="shared" si="28"/>
        <v>0</v>
      </c>
      <c r="EH61" s="43">
        <f t="shared" si="32"/>
        <v>0</v>
      </c>
      <c r="EI61" s="43">
        <f t="shared" si="32"/>
        <v>0</v>
      </c>
      <c r="EJ61" s="43">
        <f t="shared" si="32"/>
        <v>0</v>
      </c>
      <c r="EK61" s="43">
        <f t="shared" si="32"/>
        <v>0</v>
      </c>
      <c r="EL61" s="43">
        <f t="shared" si="32"/>
        <v>0</v>
      </c>
      <c r="EM61" s="43">
        <f t="shared" si="32"/>
        <v>0</v>
      </c>
      <c r="EN61" s="43">
        <f t="shared" si="32"/>
        <v>0</v>
      </c>
      <c r="EO61" s="43">
        <f t="shared" si="32"/>
        <v>0</v>
      </c>
      <c r="EP61" s="43">
        <f t="shared" si="32"/>
        <v>0</v>
      </c>
      <c r="EQ61" s="43">
        <f t="shared" si="32"/>
        <v>0</v>
      </c>
      <c r="ER61" s="43">
        <f t="shared" si="26"/>
        <v>0</v>
      </c>
      <c r="ES61" s="43">
        <f t="shared" si="26"/>
        <v>0</v>
      </c>
      <c r="ET61" s="43">
        <f t="shared" si="26"/>
        <v>0</v>
      </c>
      <c r="EU61" s="43">
        <f t="shared" si="26"/>
        <v>0</v>
      </c>
      <c r="EV61" s="43">
        <f t="shared" si="26"/>
        <v>0</v>
      </c>
      <c r="EW61" s="43">
        <f t="shared" si="26"/>
        <v>0</v>
      </c>
      <c r="EX61" s="43">
        <f t="shared" si="26"/>
        <v>0</v>
      </c>
      <c r="EY61" s="43">
        <f t="shared" si="26"/>
        <v>0</v>
      </c>
    </row>
    <row r="62" spans="1:155" ht="15" customHeight="1" x14ac:dyDescent="0.25">
      <c r="A62" s="10">
        <v>59</v>
      </c>
      <c r="B62" s="11" t="str">
        <f t="shared" si="15"/>
        <v>AE-F&amp;B-Hot Drinks_Common</v>
      </c>
      <c r="C62" s="10" t="s">
        <v>107</v>
      </c>
      <c r="D62" s="12" t="s">
        <v>101</v>
      </c>
      <c r="E62" s="12" t="s">
        <v>114</v>
      </c>
      <c r="F62" s="11" t="str">
        <f>IFERROR(INDEX('[1]MHR metrics per Country'!$A$2:$D$13,MATCH($E62,'[1]MHR metrics per Country'!$A$2:$A$13,0),MATCH('[1]MHR metrics per Country'!$B$1,'[1]MHR metrics per Country'!$A$1:$D$1,0)),"")</f>
        <v>AE</v>
      </c>
      <c r="G62" s="10" t="s">
        <v>30</v>
      </c>
      <c r="H62" s="12" t="s">
        <v>148</v>
      </c>
      <c r="I62" s="12" t="s">
        <v>148</v>
      </c>
      <c r="J62" s="12" t="s">
        <v>149</v>
      </c>
      <c r="K62" s="12" t="s">
        <v>150</v>
      </c>
      <c r="L62" s="33" t="s">
        <v>370</v>
      </c>
      <c r="M62" s="34"/>
      <c r="N62" s="35">
        <v>1288351.44461583</v>
      </c>
      <c r="O62" s="35">
        <v>1288351.44461583</v>
      </c>
      <c r="P62" s="35">
        <v>1288351.44461583</v>
      </c>
      <c r="Q62" s="36">
        <v>188586.13226646101</v>
      </c>
      <c r="R62" s="36">
        <v>188586.13226646101</v>
      </c>
      <c r="S62" s="35">
        <f t="shared" si="16"/>
        <v>196150.27921229156</v>
      </c>
      <c r="T62" s="35">
        <v>146851.73868708091</v>
      </c>
      <c r="U62" s="36">
        <v>19759.788987564814</v>
      </c>
      <c r="V62" s="35">
        <f t="shared" si="35"/>
        <v>25767.028892316601</v>
      </c>
      <c r="W62" s="35">
        <f t="shared" si="36"/>
        <v>3771.7226453292201</v>
      </c>
      <c r="X62" s="33"/>
      <c r="Y62" s="17">
        <f>IFERROR(INDEX('[1]MHR metrics per Country'!$A$2:$D$13,MATCH($E62,'[1]MHR metrics per Country'!$A$2:$A$13,0),MATCH('[1]MHR metrics per Country'!$D$1,'[1]MHR metrics per Country'!$A$1:$D$1,0)),"")</f>
        <v>1594</v>
      </c>
      <c r="Z62" s="38">
        <f t="shared" si="0"/>
        <v>1</v>
      </c>
      <c r="AA62" s="38">
        <f t="shared" si="1"/>
        <v>1</v>
      </c>
      <c r="AB62" s="39">
        <f t="shared" si="17"/>
        <v>0.11398422324963529</v>
      </c>
      <c r="AC62" s="39">
        <f t="shared" si="18"/>
        <v>0.11398422324963529</v>
      </c>
      <c r="AD62" s="39">
        <f t="shared" si="2"/>
        <v>0.10477858976207967</v>
      </c>
      <c r="AE62" s="39">
        <f t="shared" si="3"/>
        <v>0.10477858976207967</v>
      </c>
      <c r="AF62" s="40">
        <f t="shared" si="4"/>
        <v>12.396354446402016</v>
      </c>
      <c r="AG62" s="14">
        <f t="shared" si="19"/>
        <v>29538.751537645821</v>
      </c>
      <c r="AH62" s="41"/>
      <c r="AI62" s="42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M62" s="14">
        <f t="shared" si="34"/>
        <v>196150.27921229156</v>
      </c>
      <c r="CN62" s="14">
        <f t="array" ref="CN62">T62+IFERROR(IF(INDEX('[1]Battle Plan Tracker'!$A$4:$BK$61,MATCH(1,IF(('[1]Battle Plan Tracker'!$B$4:$B$61='Savings tracker full version'!$B62),IF('[1]Battle Plan Tracker'!$V$4:$V$61="",1)),0),MATCH('[1]Battle Plan Tracker'!$AY$3,'[1]Battle Plan Tracker'!$A$3:$BK$3,0))="",0,INDEX('[1]Battle Plan Tracker'!$A$4:$BK$61,MATCH(1,IF(('[1]Battle Plan Tracker'!$B$4:$B$61='Savings tracker full version'!$B62),IF('[1]Battle Plan Tracker'!$V$4:$V$61="",1)),0),MATCH('[1]Battle Plan Tracker'!$AY$3,'[1]Battle Plan Tracker'!$A$3:$BK$3,0))),0)</f>
        <v>146851.73868708091</v>
      </c>
      <c r="CO62" s="15">
        <f t="array" ref="CO62">U62+IFERROR(IF(INDEX('[1]Battle Plan Tracker'!$A$4:$BK$61,MATCH(1,IF(('[1]Battle Plan Tracker'!$B$4:$B$61='Savings tracker full version'!$B62),IF('[1]Battle Plan Tracker'!$V$4:$V$61="",1)),0),MATCH('[1]Battle Plan Tracker'!$BD$3,'[1]Battle Plan Tracker'!$A$3:$BK$3,0))="",0,INDEX('[1]Battle Plan Tracker'!$A$4:$BK$61,MATCH(1,IF(('[1]Battle Plan Tracker'!$B$4:$B$61='Savings tracker full version'!$B62),IF('[1]Battle Plan Tracker'!$V$4:$V$61="",1)),0),MATCH('[1]Battle Plan Tracker'!$BD$3,'[1]Battle Plan Tracker'!$A$3:$BK$3,0))),0)</f>
        <v>19759.788987564814</v>
      </c>
      <c r="CP62" s="14">
        <f t="array" ref="CP62">V62+W62+IFERROR(IF(INDEX('[1]Battle Plan Tracker'!$A$4:$BK$61,MATCH(1,IF(('[1]Battle Plan Tracker'!$B$4:$B$61='Savings tracker full version'!$B62),IF('[1]Battle Plan Tracker'!$V$4:$V$61="",1)),0),MATCH('[1]Battle Plan Tracker'!$BI$3,'[1]Battle Plan Tracker'!$A$3:$BK$3,0))="",0,INDEX('[1]Battle Plan Tracker'!$A$4:$BK$61,MATCH(1,IF(('[1]Battle Plan Tracker'!$B$4:$B$61='Savings tracker full version'!$B62),IF('[1]Battle Plan Tracker'!$V$4:$V$61="",1)),0),MATCH('[1]Battle Plan Tracker'!$BI$3,'[1]Battle Plan Tracker'!$A$3:$BK$3,0))),0)</f>
        <v>29538.751537645821</v>
      </c>
      <c r="CQ62" s="39">
        <f t="shared" si="6"/>
        <v>0.11398422324963529</v>
      </c>
      <c r="CR62" s="39">
        <f t="shared" si="7"/>
        <v>0.11398422324963529</v>
      </c>
      <c r="CS62" s="39">
        <f t="shared" si="8"/>
        <v>0.10477858976207967</v>
      </c>
      <c r="CT62" s="39">
        <f t="shared" si="9"/>
        <v>0.10477858976207967</v>
      </c>
      <c r="CU62" s="40">
        <f t="shared" si="10"/>
        <v>12.396354446402016</v>
      </c>
      <c r="CW62" s="43">
        <f t="shared" si="31"/>
        <v>0</v>
      </c>
      <c r="CX62" s="43">
        <f t="shared" si="31"/>
        <v>0</v>
      </c>
      <c r="CY62" s="43">
        <f t="shared" si="31"/>
        <v>0</v>
      </c>
      <c r="CZ62" s="43">
        <f t="shared" si="31"/>
        <v>0</v>
      </c>
      <c r="DA62" s="43">
        <f t="shared" si="31"/>
        <v>0</v>
      </c>
      <c r="DB62" s="43">
        <f t="shared" si="31"/>
        <v>0</v>
      </c>
      <c r="DC62" s="43">
        <f t="shared" si="31"/>
        <v>0</v>
      </c>
      <c r="DD62" s="43">
        <f t="shared" si="31"/>
        <v>0</v>
      </c>
      <c r="DE62" s="43">
        <f t="shared" si="31"/>
        <v>0</v>
      </c>
      <c r="DF62" s="43">
        <f t="shared" si="31"/>
        <v>0</v>
      </c>
      <c r="DG62" s="43">
        <f t="shared" si="31"/>
        <v>0</v>
      </c>
      <c r="DH62" s="43">
        <f t="shared" si="31"/>
        <v>0</v>
      </c>
      <c r="DI62" s="43">
        <f t="shared" si="31"/>
        <v>0</v>
      </c>
      <c r="DJ62" s="43">
        <f t="shared" si="31"/>
        <v>0</v>
      </c>
      <c r="DK62" s="43">
        <f t="shared" si="31"/>
        <v>0</v>
      </c>
      <c r="DL62" s="43">
        <f t="shared" si="30"/>
        <v>0</v>
      </c>
      <c r="DM62" s="43">
        <f t="shared" si="29"/>
        <v>0</v>
      </c>
      <c r="DN62" s="43">
        <f t="shared" si="29"/>
        <v>0</v>
      </c>
      <c r="DO62" s="43">
        <f t="shared" si="29"/>
        <v>0</v>
      </c>
      <c r="DP62" s="43">
        <f t="shared" si="29"/>
        <v>0</v>
      </c>
      <c r="DQ62" s="43">
        <f t="shared" si="29"/>
        <v>0</v>
      </c>
      <c r="DR62" s="43">
        <f t="shared" si="28"/>
        <v>0</v>
      </c>
      <c r="DS62" s="43">
        <f t="shared" si="28"/>
        <v>0</v>
      </c>
      <c r="DT62" s="43">
        <f t="shared" si="28"/>
        <v>0</v>
      </c>
      <c r="DU62" s="43">
        <f t="shared" si="28"/>
        <v>0</v>
      </c>
      <c r="DV62" s="43">
        <f t="shared" si="28"/>
        <v>0</v>
      </c>
      <c r="DW62" s="43">
        <f t="shared" si="28"/>
        <v>0</v>
      </c>
      <c r="DX62" s="43">
        <f t="shared" si="28"/>
        <v>0</v>
      </c>
      <c r="DY62" s="43">
        <f t="shared" si="28"/>
        <v>0</v>
      </c>
      <c r="DZ62" s="43">
        <f t="shared" si="28"/>
        <v>0</v>
      </c>
      <c r="EA62" s="43">
        <f t="shared" si="28"/>
        <v>0</v>
      </c>
      <c r="EB62" s="43">
        <f t="shared" si="28"/>
        <v>0</v>
      </c>
      <c r="EC62" s="43">
        <f t="shared" si="28"/>
        <v>0</v>
      </c>
      <c r="ED62" s="43">
        <f t="shared" si="28"/>
        <v>0</v>
      </c>
      <c r="EE62" s="43">
        <f t="shared" si="28"/>
        <v>0</v>
      </c>
      <c r="EF62" s="43">
        <f t="shared" si="28"/>
        <v>0</v>
      </c>
      <c r="EG62" s="43">
        <f t="shared" si="28"/>
        <v>0</v>
      </c>
      <c r="EH62" s="43">
        <f t="shared" si="32"/>
        <v>0</v>
      </c>
      <c r="EI62" s="43">
        <f t="shared" si="32"/>
        <v>0</v>
      </c>
      <c r="EJ62" s="43">
        <f t="shared" si="32"/>
        <v>0</v>
      </c>
      <c r="EK62" s="43">
        <f t="shared" si="32"/>
        <v>0</v>
      </c>
      <c r="EL62" s="43">
        <f t="shared" si="32"/>
        <v>0</v>
      </c>
      <c r="EM62" s="43">
        <f t="shared" si="32"/>
        <v>0</v>
      </c>
      <c r="EN62" s="43">
        <f t="shared" si="32"/>
        <v>0</v>
      </c>
      <c r="EO62" s="43">
        <f t="shared" si="32"/>
        <v>0</v>
      </c>
      <c r="EP62" s="43">
        <f t="shared" si="32"/>
        <v>0</v>
      </c>
      <c r="EQ62" s="43">
        <f t="shared" si="32"/>
        <v>0</v>
      </c>
      <c r="ER62" s="43">
        <f t="shared" si="26"/>
        <v>0</v>
      </c>
      <c r="ES62" s="43">
        <f t="shared" si="26"/>
        <v>0</v>
      </c>
      <c r="ET62" s="43">
        <f t="shared" si="26"/>
        <v>0</v>
      </c>
      <c r="EU62" s="43">
        <f t="shared" si="26"/>
        <v>0</v>
      </c>
      <c r="EV62" s="43">
        <f t="shared" si="26"/>
        <v>0</v>
      </c>
      <c r="EW62" s="43">
        <f t="shared" si="26"/>
        <v>0</v>
      </c>
      <c r="EX62" s="43">
        <f t="shared" si="26"/>
        <v>0</v>
      </c>
      <c r="EY62" s="43">
        <f t="shared" si="26"/>
        <v>0</v>
      </c>
    </row>
    <row r="63" spans="1:155" ht="15" customHeight="1" x14ac:dyDescent="0.25">
      <c r="A63" s="10">
        <v>60</v>
      </c>
      <c r="B63" s="11" t="str">
        <f t="shared" si="15"/>
        <v>AE-F&amp;B-Ice cream_Common</v>
      </c>
      <c r="C63" s="10" t="s">
        <v>107</v>
      </c>
      <c r="D63" s="12" t="s">
        <v>101</v>
      </c>
      <c r="E63" s="12" t="s">
        <v>114</v>
      </c>
      <c r="F63" s="11" t="str">
        <f>IFERROR(INDEX('[1]MHR metrics per Country'!$A$2:$D$13,MATCH($E63,'[1]MHR metrics per Country'!$A$2:$A$13,0),MATCH('[1]MHR metrics per Country'!$B$1,'[1]MHR metrics per Country'!$A$1:$D$1,0)),"")</f>
        <v>AE</v>
      </c>
      <c r="G63" s="10" t="s">
        <v>30</v>
      </c>
      <c r="H63" s="12" t="s">
        <v>151</v>
      </c>
      <c r="I63" s="12" t="s">
        <v>151</v>
      </c>
      <c r="J63" s="12" t="s">
        <v>152</v>
      </c>
      <c r="K63" s="12" t="s">
        <v>153</v>
      </c>
      <c r="L63" s="33" t="s">
        <v>370</v>
      </c>
      <c r="M63" s="34"/>
      <c r="N63" s="35">
        <v>301231.4763086859</v>
      </c>
      <c r="O63" s="35">
        <v>301231.4763086859</v>
      </c>
      <c r="P63" s="35">
        <v>301231.4763086859</v>
      </c>
      <c r="Q63" s="36">
        <v>208166.61043092643</v>
      </c>
      <c r="R63" s="36">
        <v>208166.61043092643</v>
      </c>
      <c r="S63" s="35">
        <f t="shared" si="16"/>
        <v>78924.400125465501</v>
      </c>
      <c r="T63" s="35">
        <v>24654.071233912502</v>
      </c>
      <c r="U63" s="36">
        <v>44082.367156760767</v>
      </c>
      <c r="V63" s="35">
        <f t="shared" si="35"/>
        <v>6024.6295261737177</v>
      </c>
      <c r="W63" s="35">
        <f t="shared" si="36"/>
        <v>4163.332208618529</v>
      </c>
      <c r="X63" s="33"/>
      <c r="Y63" s="17">
        <f>IFERROR(INDEX('[1]MHR metrics per Country'!$A$2:$D$13,MATCH($E63,'[1]MHR metrics per Country'!$A$2:$A$13,0),MATCH('[1]MHR metrics per Country'!$D$1,'[1]MHR metrics per Country'!$A$1:$D$1,0)),"")</f>
        <v>1594</v>
      </c>
      <c r="Z63" s="38">
        <f>IFERROR(P63/N63, "")</f>
        <v>1</v>
      </c>
      <c r="AA63" s="38">
        <f>IFERROR(R63/Q63,"")</f>
        <v>1</v>
      </c>
      <c r="AB63" s="39">
        <f t="shared" si="17"/>
        <v>8.1844273168346887E-2</v>
      </c>
      <c r="AC63" s="39">
        <f t="shared" si="18"/>
        <v>8.1844273168346887E-2</v>
      </c>
      <c r="AD63" s="39">
        <f>IFERROR(U63/R63,"")</f>
        <v>0.21176483137956517</v>
      </c>
      <c r="AE63" s="39">
        <f>IFERROR(U63/Q63,"")</f>
        <v>0.21176483137956517</v>
      </c>
      <c r="AF63" s="40">
        <f t="shared" si="4"/>
        <v>27.655186422058197</v>
      </c>
      <c r="AG63" s="14">
        <f t="shared" si="19"/>
        <v>10187.961734792247</v>
      </c>
      <c r="AH63" s="41"/>
      <c r="AI63" s="42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M63" s="14">
        <f t="shared" si="34"/>
        <v>78924.400125465516</v>
      </c>
      <c r="CN63" s="14">
        <f t="array" ref="CN63">T63+IFERROR(IF(INDEX('[1]Battle Plan Tracker'!$A$4:$BK$61,MATCH(1,IF(('[1]Battle Plan Tracker'!$B$4:$B$61='Savings tracker full version'!$B63),IF('[1]Battle Plan Tracker'!$V$4:$V$61="",1)),0),MATCH('[1]Battle Plan Tracker'!$AY$3,'[1]Battle Plan Tracker'!$A$3:$BK$3,0))="",0,INDEX('[1]Battle Plan Tracker'!$A$4:$BK$61,MATCH(1,IF(('[1]Battle Plan Tracker'!$B$4:$B$61='Savings tracker full version'!$B63),IF('[1]Battle Plan Tracker'!$V$4:$V$61="",1)),0),MATCH('[1]Battle Plan Tracker'!$AY$3,'[1]Battle Plan Tracker'!$A$3:$BK$3,0))),0)</f>
        <v>24654.071233912502</v>
      </c>
      <c r="CO63" s="15">
        <f t="array" ref="CO63">U63+IFERROR(IF(INDEX('[1]Battle Plan Tracker'!$A$4:$BK$61,MATCH(1,IF(('[1]Battle Plan Tracker'!$B$4:$B$61='Savings tracker full version'!$B63),IF('[1]Battle Plan Tracker'!$V$4:$V$61="",1)),0),MATCH('[1]Battle Plan Tracker'!$BD$3,'[1]Battle Plan Tracker'!$A$3:$BK$3,0))="",0,INDEX('[1]Battle Plan Tracker'!$A$4:$BK$61,MATCH(1,IF(('[1]Battle Plan Tracker'!$B$4:$B$61='Savings tracker full version'!$B63),IF('[1]Battle Plan Tracker'!$V$4:$V$61="",1)),0),MATCH('[1]Battle Plan Tracker'!$BD$3,'[1]Battle Plan Tracker'!$A$3:$BK$3,0))),0)</f>
        <v>44082.367156760767</v>
      </c>
      <c r="CP63" s="14">
        <f t="array" ref="CP63">V63+W63+IFERROR(IF(INDEX('[1]Battle Plan Tracker'!$A$4:$BK$61,MATCH(1,IF(('[1]Battle Plan Tracker'!$B$4:$B$61='Savings tracker full version'!$B63),IF('[1]Battle Plan Tracker'!$V$4:$V$61="",1)),0),MATCH('[1]Battle Plan Tracker'!$BI$3,'[1]Battle Plan Tracker'!$A$3:$BK$3,0))="",0,INDEX('[1]Battle Plan Tracker'!$A$4:$BK$61,MATCH(1,IF(('[1]Battle Plan Tracker'!$B$4:$B$61='Savings tracker full version'!$B63),IF('[1]Battle Plan Tracker'!$V$4:$V$61="",1)),0),MATCH('[1]Battle Plan Tracker'!$BI$3,'[1]Battle Plan Tracker'!$A$3:$BK$3,0))),0)</f>
        <v>10187.961734792247</v>
      </c>
      <c r="CQ63" s="39">
        <f t="shared" si="6"/>
        <v>8.1844273168346887E-2</v>
      </c>
      <c r="CR63" s="39">
        <f t="shared" si="7"/>
        <v>8.1844273168346887E-2</v>
      </c>
      <c r="CS63" s="39">
        <f t="shared" si="8"/>
        <v>0.21176483137956517</v>
      </c>
      <c r="CT63" s="39">
        <f t="shared" si="9"/>
        <v>0.21176483137956517</v>
      </c>
      <c r="CU63" s="40">
        <f t="shared" si="10"/>
        <v>27.655186422058197</v>
      </c>
      <c r="CW63" s="43">
        <f t="shared" ref="CW63:DK70" si="37">IF($U63=0,"",AI63*$CO63/$U63)</f>
        <v>0</v>
      </c>
      <c r="CX63" s="43">
        <f t="shared" si="37"/>
        <v>0</v>
      </c>
      <c r="CY63" s="43">
        <f t="shared" si="37"/>
        <v>0</v>
      </c>
      <c r="CZ63" s="43">
        <f t="shared" si="37"/>
        <v>0</v>
      </c>
      <c r="DA63" s="43">
        <f t="shared" si="37"/>
        <v>0</v>
      </c>
      <c r="DB63" s="43">
        <f t="shared" si="37"/>
        <v>0</v>
      </c>
      <c r="DC63" s="43">
        <f t="shared" si="37"/>
        <v>0</v>
      </c>
      <c r="DD63" s="43">
        <f t="shared" si="37"/>
        <v>0</v>
      </c>
      <c r="DE63" s="43">
        <f t="shared" si="37"/>
        <v>0</v>
      </c>
      <c r="DF63" s="43">
        <f t="shared" si="37"/>
        <v>0</v>
      </c>
      <c r="DG63" s="43">
        <f t="shared" si="37"/>
        <v>0</v>
      </c>
      <c r="DH63" s="43">
        <f t="shared" si="37"/>
        <v>0</v>
      </c>
      <c r="DI63" s="43">
        <f t="shared" si="37"/>
        <v>0</v>
      </c>
      <c r="DJ63" s="43">
        <f t="shared" si="37"/>
        <v>0</v>
      </c>
      <c r="DK63" s="43">
        <f t="shared" si="37"/>
        <v>0</v>
      </c>
      <c r="DL63" s="43">
        <f t="shared" si="30"/>
        <v>0</v>
      </c>
      <c r="DM63" s="43">
        <f t="shared" si="29"/>
        <v>0</v>
      </c>
      <c r="DN63" s="43">
        <f t="shared" si="29"/>
        <v>0</v>
      </c>
      <c r="DO63" s="43">
        <f t="shared" si="29"/>
        <v>0</v>
      </c>
      <c r="DP63" s="43">
        <f t="shared" si="29"/>
        <v>0</v>
      </c>
      <c r="DQ63" s="43">
        <f t="shared" si="29"/>
        <v>0</v>
      </c>
      <c r="DR63" s="43">
        <f t="shared" si="28"/>
        <v>0</v>
      </c>
      <c r="DS63" s="43">
        <f t="shared" si="28"/>
        <v>0</v>
      </c>
      <c r="DT63" s="43">
        <f t="shared" si="28"/>
        <v>0</v>
      </c>
      <c r="DU63" s="43">
        <f t="shared" si="28"/>
        <v>0</v>
      </c>
      <c r="DV63" s="43">
        <f t="shared" si="28"/>
        <v>0</v>
      </c>
      <c r="DW63" s="43">
        <f t="shared" si="28"/>
        <v>0</v>
      </c>
      <c r="DX63" s="43">
        <f t="shared" si="28"/>
        <v>0</v>
      </c>
      <c r="DY63" s="43">
        <f t="shared" si="28"/>
        <v>0</v>
      </c>
      <c r="DZ63" s="43">
        <f t="shared" si="28"/>
        <v>0</v>
      </c>
      <c r="EA63" s="43">
        <f t="shared" si="28"/>
        <v>0</v>
      </c>
      <c r="EB63" s="43">
        <f t="shared" si="28"/>
        <v>0</v>
      </c>
      <c r="EC63" s="43">
        <f t="shared" si="28"/>
        <v>0</v>
      </c>
      <c r="ED63" s="43">
        <f t="shared" si="28"/>
        <v>0</v>
      </c>
      <c r="EE63" s="43">
        <f t="shared" si="28"/>
        <v>0</v>
      </c>
      <c r="EF63" s="43">
        <f t="shared" si="28"/>
        <v>0</v>
      </c>
      <c r="EG63" s="43">
        <f t="shared" si="28"/>
        <v>0</v>
      </c>
      <c r="EH63" s="43">
        <f t="shared" si="32"/>
        <v>0</v>
      </c>
      <c r="EI63" s="43">
        <f t="shared" si="32"/>
        <v>0</v>
      </c>
      <c r="EJ63" s="43">
        <f t="shared" si="32"/>
        <v>0</v>
      </c>
      <c r="EK63" s="43">
        <f t="shared" si="32"/>
        <v>0</v>
      </c>
      <c r="EL63" s="43">
        <f t="shared" si="32"/>
        <v>0</v>
      </c>
      <c r="EM63" s="43">
        <f t="shared" si="32"/>
        <v>0</v>
      </c>
      <c r="EN63" s="43">
        <f t="shared" si="32"/>
        <v>0</v>
      </c>
      <c r="EO63" s="43">
        <f t="shared" si="32"/>
        <v>0</v>
      </c>
      <c r="EP63" s="43">
        <f t="shared" si="32"/>
        <v>0</v>
      </c>
      <c r="EQ63" s="43">
        <f t="shared" si="32"/>
        <v>0</v>
      </c>
      <c r="ER63" s="43">
        <f t="shared" si="26"/>
        <v>0</v>
      </c>
      <c r="ES63" s="43">
        <f t="shared" si="26"/>
        <v>0</v>
      </c>
      <c r="ET63" s="43">
        <f t="shared" si="26"/>
        <v>0</v>
      </c>
      <c r="EU63" s="43">
        <f t="shared" si="26"/>
        <v>0</v>
      </c>
      <c r="EV63" s="43">
        <f t="shared" si="26"/>
        <v>0</v>
      </c>
      <c r="EW63" s="43">
        <f t="shared" si="26"/>
        <v>0</v>
      </c>
      <c r="EX63" s="43">
        <f t="shared" si="26"/>
        <v>0</v>
      </c>
      <c r="EY63" s="43">
        <f t="shared" si="26"/>
        <v>0</v>
      </c>
    </row>
    <row r="64" spans="1:155" ht="15" customHeight="1" x14ac:dyDescent="0.25">
      <c r="A64" s="10">
        <v>61</v>
      </c>
      <c r="B64" s="11" t="str">
        <f t="shared" si="15"/>
        <v>AE-F&amp;B-Bakery &amp; Pastry_Common</v>
      </c>
      <c r="C64" s="10" t="s">
        <v>107</v>
      </c>
      <c r="D64" s="12" t="s">
        <v>101</v>
      </c>
      <c r="E64" s="12" t="s">
        <v>114</v>
      </c>
      <c r="F64" s="11" t="str">
        <f>IFERROR(INDEX('[1]MHR metrics per Country'!$A$2:$D$13,MATCH($E64,'[1]MHR metrics per Country'!$A$2:$A$13,0),MATCH('[1]MHR metrics per Country'!$B$1,'[1]MHR metrics per Country'!$A$1:$D$1,0)),"")</f>
        <v>AE</v>
      </c>
      <c r="G64" s="10" t="s">
        <v>30</v>
      </c>
      <c r="H64" s="12" t="s">
        <v>154</v>
      </c>
      <c r="I64" s="12" t="s">
        <v>154</v>
      </c>
      <c r="J64" s="12" t="s">
        <v>129</v>
      </c>
      <c r="K64" s="12" t="s">
        <v>130</v>
      </c>
      <c r="L64" s="33" t="s">
        <v>370</v>
      </c>
      <c r="M64" s="34"/>
      <c r="N64" s="35">
        <v>1890517.1470934153</v>
      </c>
      <c r="O64" s="35">
        <v>1890517.1470934153</v>
      </c>
      <c r="P64" s="35">
        <v>1890517.1470934153</v>
      </c>
      <c r="Q64" s="36">
        <v>345240.68495131592</v>
      </c>
      <c r="R64" s="36">
        <v>345240.68495131592</v>
      </c>
      <c r="S64" s="35">
        <f t="shared" si="16"/>
        <v>204837.62969114885</v>
      </c>
      <c r="T64" s="35">
        <v>124487.97067790931</v>
      </c>
      <c r="U64" s="36">
        <v>35634.502372344927</v>
      </c>
      <c r="V64" s="35">
        <f t="shared" si="35"/>
        <v>37810.342941868308</v>
      </c>
      <c r="W64" s="35">
        <f t="shared" si="36"/>
        <v>6904.8136990263183</v>
      </c>
      <c r="X64" s="33"/>
      <c r="Y64" s="17">
        <f>IFERROR(INDEX('[1]MHR metrics per Country'!$A$2:$D$13,MATCH($E64,'[1]MHR metrics per Country'!$A$2:$A$13,0),MATCH('[1]MHR metrics per Country'!$D$1,'[1]MHR metrics per Country'!$A$1:$D$1,0)),"")</f>
        <v>1594</v>
      </c>
      <c r="Z64" s="38">
        <f t="shared" ref="Z64:Z67" si="38">IFERROR(P64/N64, "")</f>
        <v>1</v>
      </c>
      <c r="AA64" s="38">
        <f t="shared" ref="AA64:AA67" si="39">IFERROR(R64/Q64,"")</f>
        <v>1</v>
      </c>
      <c r="AB64" s="39">
        <f t="shared" si="17"/>
        <v>6.584863346481884E-2</v>
      </c>
      <c r="AC64" s="39">
        <f t="shared" si="18"/>
        <v>6.584863346481884E-2</v>
      </c>
      <c r="AD64" s="39">
        <f t="shared" ref="AD64:AD67" si="40">IFERROR(U64/R64,"")</f>
        <v>0.10321640503456284</v>
      </c>
      <c r="AE64" s="39">
        <f t="shared" ref="AE64:AE67" si="41">IFERROR(U64/Q64,"")</f>
        <v>0.10321640503456284</v>
      </c>
      <c r="AF64" s="40">
        <f t="shared" si="4"/>
        <v>22.355396720417144</v>
      </c>
      <c r="AG64" s="14">
        <f t="shared" si="19"/>
        <v>44715.156640894624</v>
      </c>
      <c r="AH64" s="41"/>
      <c r="AI64" s="42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CH64" s="43"/>
      <c r="CI64" s="43"/>
      <c r="CJ64" s="43"/>
      <c r="CK64" s="43"/>
      <c r="CM64" s="14">
        <f t="shared" ref="CM64:CM70" si="42">SUM(CN64:CP64)</f>
        <v>204837.62969114885</v>
      </c>
      <c r="CN64" s="14">
        <f t="array" ref="CN64">T64+IFERROR(IF(INDEX('[1]Battle Plan Tracker'!$A$4:$BK$61,MATCH(1,IF(('[1]Battle Plan Tracker'!$B$4:$B$61='Savings tracker full version'!$B64),IF('[1]Battle Plan Tracker'!$V$4:$V$61="",1)),0),MATCH('[1]Battle Plan Tracker'!$AY$3,'[1]Battle Plan Tracker'!$A$3:$BK$3,0))="",0,INDEX('[1]Battle Plan Tracker'!$A$4:$BK$61,MATCH(1,IF(('[1]Battle Plan Tracker'!$B$4:$B$61='Savings tracker full version'!$B64),IF('[1]Battle Plan Tracker'!$V$4:$V$61="",1)),0),MATCH('[1]Battle Plan Tracker'!$AY$3,'[1]Battle Plan Tracker'!$A$3:$BK$3,0))),0)</f>
        <v>124487.97067790931</v>
      </c>
      <c r="CO64" s="15">
        <f t="array" ref="CO64">U64+IFERROR(IF(INDEX('[1]Battle Plan Tracker'!$A$4:$BK$61,MATCH(1,IF(('[1]Battle Plan Tracker'!$B$4:$B$61='Savings tracker full version'!$B64),IF('[1]Battle Plan Tracker'!$V$4:$V$61="",1)),0),MATCH('[1]Battle Plan Tracker'!$BD$3,'[1]Battle Plan Tracker'!$A$3:$BK$3,0))="",0,INDEX('[1]Battle Plan Tracker'!$A$4:$BK$61,MATCH(1,IF(('[1]Battle Plan Tracker'!$B$4:$B$61='Savings tracker full version'!$B64),IF('[1]Battle Plan Tracker'!$V$4:$V$61="",1)),0),MATCH('[1]Battle Plan Tracker'!$BD$3,'[1]Battle Plan Tracker'!$A$3:$BK$3,0))),0)</f>
        <v>35634.502372344927</v>
      </c>
      <c r="CP64" s="14">
        <f t="array" ref="CP64">V64+W64+IFERROR(IF(INDEX('[1]Battle Plan Tracker'!$A$4:$BK$61,MATCH(1,IF(('[1]Battle Plan Tracker'!$B$4:$B$61='Savings tracker full version'!$B64),IF('[1]Battle Plan Tracker'!$V$4:$V$61="",1)),0),MATCH('[1]Battle Plan Tracker'!$BI$3,'[1]Battle Plan Tracker'!$A$3:$BK$3,0))="",0,INDEX('[1]Battle Plan Tracker'!$A$4:$BK$61,MATCH(1,IF(('[1]Battle Plan Tracker'!$B$4:$B$61='Savings tracker full version'!$B64),IF('[1]Battle Plan Tracker'!$V$4:$V$61="",1)),0),MATCH('[1]Battle Plan Tracker'!$BI$3,'[1]Battle Plan Tracker'!$A$3:$BK$3,0))),0)</f>
        <v>44715.156640894624</v>
      </c>
      <c r="CQ64" s="39">
        <f t="shared" si="6"/>
        <v>6.584863346481884E-2</v>
      </c>
      <c r="CR64" s="39">
        <f t="shared" si="7"/>
        <v>6.584863346481884E-2</v>
      </c>
      <c r="CS64" s="39">
        <f t="shared" si="8"/>
        <v>0.10321640503456284</v>
      </c>
      <c r="CT64" s="39">
        <f t="shared" si="9"/>
        <v>0.10321640503456284</v>
      </c>
      <c r="CU64" s="40">
        <f t="shared" si="10"/>
        <v>22.355396720417144</v>
      </c>
      <c r="CW64" s="43">
        <f t="shared" si="37"/>
        <v>0</v>
      </c>
      <c r="CX64" s="43">
        <f t="shared" si="37"/>
        <v>0</v>
      </c>
      <c r="CY64" s="43">
        <f t="shared" si="37"/>
        <v>0</v>
      </c>
      <c r="CZ64" s="43">
        <f t="shared" si="37"/>
        <v>0</v>
      </c>
      <c r="DA64" s="43">
        <f t="shared" si="37"/>
        <v>0</v>
      </c>
      <c r="DB64" s="43">
        <f t="shared" si="37"/>
        <v>0</v>
      </c>
      <c r="DC64" s="43">
        <f t="shared" si="37"/>
        <v>0</v>
      </c>
      <c r="DD64" s="43">
        <f t="shared" si="37"/>
        <v>0</v>
      </c>
      <c r="DE64" s="43">
        <f t="shared" si="37"/>
        <v>0</v>
      </c>
      <c r="DF64" s="43">
        <f t="shared" si="37"/>
        <v>0</v>
      </c>
      <c r="DG64" s="43">
        <f t="shared" si="37"/>
        <v>0</v>
      </c>
      <c r="DH64" s="43">
        <f t="shared" si="37"/>
        <v>0</v>
      </c>
      <c r="DI64" s="43">
        <f t="shared" si="37"/>
        <v>0</v>
      </c>
      <c r="DJ64" s="43">
        <f t="shared" si="37"/>
        <v>0</v>
      </c>
      <c r="DK64" s="43">
        <f t="shared" si="37"/>
        <v>0</v>
      </c>
      <c r="DL64" s="43">
        <f t="shared" si="30"/>
        <v>0</v>
      </c>
      <c r="DM64" s="43">
        <f t="shared" si="29"/>
        <v>0</v>
      </c>
      <c r="DN64" s="43">
        <f t="shared" si="29"/>
        <v>0</v>
      </c>
      <c r="DO64" s="43">
        <f t="shared" si="29"/>
        <v>0</v>
      </c>
      <c r="DP64" s="43">
        <f t="shared" si="29"/>
        <v>0</v>
      </c>
      <c r="DQ64" s="43">
        <f t="shared" si="29"/>
        <v>0</v>
      </c>
      <c r="DR64" s="43">
        <f t="shared" si="28"/>
        <v>0</v>
      </c>
      <c r="DS64" s="43">
        <f t="shared" si="28"/>
        <v>0</v>
      </c>
      <c r="DT64" s="43">
        <f t="shared" si="28"/>
        <v>0</v>
      </c>
      <c r="DU64" s="43">
        <f t="shared" si="28"/>
        <v>0</v>
      </c>
      <c r="DV64" s="43">
        <f t="shared" si="28"/>
        <v>0</v>
      </c>
      <c r="DW64" s="43">
        <f t="shared" si="28"/>
        <v>0</v>
      </c>
      <c r="DX64" s="43">
        <f t="shared" si="28"/>
        <v>0</v>
      </c>
      <c r="DY64" s="43">
        <f t="shared" si="28"/>
        <v>0</v>
      </c>
      <c r="DZ64" s="43">
        <f t="shared" si="28"/>
        <v>0</v>
      </c>
      <c r="EA64" s="43">
        <f t="shared" si="28"/>
        <v>0</v>
      </c>
      <c r="EB64" s="43">
        <f t="shared" si="28"/>
        <v>0</v>
      </c>
      <c r="EC64" s="43">
        <f t="shared" si="28"/>
        <v>0</v>
      </c>
      <c r="ED64" s="43">
        <f t="shared" si="28"/>
        <v>0</v>
      </c>
      <c r="EE64" s="43">
        <f t="shared" si="28"/>
        <v>0</v>
      </c>
      <c r="EF64" s="43">
        <f t="shared" si="28"/>
        <v>0</v>
      </c>
      <c r="EG64" s="43">
        <f t="shared" si="28"/>
        <v>0</v>
      </c>
      <c r="EH64" s="43">
        <f t="shared" si="32"/>
        <v>0</v>
      </c>
      <c r="EI64" s="43">
        <f t="shared" si="32"/>
        <v>0</v>
      </c>
      <c r="EJ64" s="43">
        <f t="shared" si="32"/>
        <v>0</v>
      </c>
      <c r="EK64" s="43">
        <f t="shared" si="32"/>
        <v>0</v>
      </c>
      <c r="EL64" s="43">
        <f t="shared" si="32"/>
        <v>0</v>
      </c>
      <c r="EM64" s="43">
        <f t="shared" si="32"/>
        <v>0</v>
      </c>
      <c r="EN64" s="43">
        <f t="shared" si="32"/>
        <v>0</v>
      </c>
      <c r="EO64" s="43">
        <f t="shared" si="32"/>
        <v>0</v>
      </c>
      <c r="EP64" s="43">
        <f t="shared" si="32"/>
        <v>0</v>
      </c>
      <c r="EQ64" s="43">
        <f t="shared" si="32"/>
        <v>0</v>
      </c>
      <c r="ER64" s="43">
        <f t="shared" si="26"/>
        <v>0</v>
      </c>
      <c r="ES64" s="43">
        <f t="shared" si="26"/>
        <v>0</v>
      </c>
      <c r="ET64" s="43">
        <f t="shared" si="26"/>
        <v>0</v>
      </c>
      <c r="EU64" s="43">
        <f t="shared" si="26"/>
        <v>0</v>
      </c>
      <c r="EV64" s="43">
        <f t="shared" si="26"/>
        <v>0</v>
      </c>
      <c r="EW64" s="43">
        <f t="shared" si="26"/>
        <v>0</v>
      </c>
      <c r="EX64" s="43">
        <f t="shared" si="26"/>
        <v>0</v>
      </c>
      <c r="EY64" s="43">
        <f t="shared" si="26"/>
        <v>0</v>
      </c>
    </row>
    <row r="65" spans="1:155" ht="15" customHeight="1" x14ac:dyDescent="0.25">
      <c r="A65" s="10">
        <v>62</v>
      </c>
      <c r="B65" s="11" t="str">
        <f t="shared" si="15"/>
        <v/>
      </c>
      <c r="C65" s="10" t="s">
        <v>155</v>
      </c>
      <c r="D65" s="12"/>
      <c r="E65" s="12"/>
      <c r="F65" s="11" t="str">
        <f>IFERROR(INDEX('[1]MHR metrics per Country'!$A$2:$D$13,MATCH($E65,'[1]MHR metrics per Country'!$A$2:$A$13,0),MATCH('[1]MHR metrics per Country'!$B$1,'[1]MHR metrics per Country'!$A$1:$D$1,0)),"")</f>
        <v/>
      </c>
      <c r="G65" s="10" t="s">
        <v>155</v>
      </c>
      <c r="H65" s="12"/>
      <c r="I65" s="12"/>
      <c r="J65" s="12"/>
      <c r="K65" s="12"/>
      <c r="L65" s="33"/>
      <c r="M65" s="34"/>
      <c r="N65" s="35"/>
      <c r="O65" s="35"/>
      <c r="P65" s="35"/>
      <c r="Q65" s="36"/>
      <c r="R65" s="36"/>
      <c r="S65" s="35">
        <f t="shared" si="16"/>
        <v>0</v>
      </c>
      <c r="T65" s="35"/>
      <c r="U65" s="36"/>
      <c r="V65" s="35"/>
      <c r="W65" s="35"/>
      <c r="X65" s="33"/>
      <c r="Y65" s="17" t="str">
        <f>IFERROR(INDEX('[1]MHR metrics per Country'!$A$2:$D$13,MATCH($E65,'[1]MHR metrics per Country'!$A$2:$A$13,0),MATCH('[1]MHR metrics per Country'!$D$1,'[1]MHR metrics per Country'!$A$1:$D$1,0)),"")</f>
        <v/>
      </c>
      <c r="Z65" s="38" t="str">
        <f t="shared" si="38"/>
        <v/>
      </c>
      <c r="AA65" s="38" t="str">
        <f t="shared" si="39"/>
        <v/>
      </c>
      <c r="AB65" s="39" t="str">
        <f t="shared" si="17"/>
        <v/>
      </c>
      <c r="AC65" s="39" t="str">
        <f t="shared" si="18"/>
        <v/>
      </c>
      <c r="AD65" s="39" t="str">
        <f t="shared" si="40"/>
        <v/>
      </c>
      <c r="AE65" s="39" t="str">
        <f t="shared" si="41"/>
        <v/>
      </c>
      <c r="AF65" s="40" t="str">
        <f t="shared" si="4"/>
        <v/>
      </c>
      <c r="AG65" s="14">
        <f t="shared" si="19"/>
        <v>0</v>
      </c>
      <c r="AH65" s="41"/>
      <c r="AI65" s="42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M65" s="14">
        <f t="shared" si="42"/>
        <v>0</v>
      </c>
      <c r="CN65" s="14">
        <f t="array" ref="CN65">T65+IFERROR(IF(INDEX('[1]Battle Plan Tracker'!$A$4:$BK$61,MATCH(1,IF(('[1]Battle Plan Tracker'!$B$4:$B$61='Savings tracker full version'!$B65),IF('[1]Battle Plan Tracker'!$V$4:$V$61="",1)),0),MATCH('[1]Battle Plan Tracker'!$AY$3,'[1]Battle Plan Tracker'!$A$3:$BK$3,0))="",0,INDEX('[1]Battle Plan Tracker'!$A$4:$BK$61,MATCH(1,IF(('[1]Battle Plan Tracker'!$B$4:$B$61='Savings tracker full version'!$B65),IF('[1]Battle Plan Tracker'!$V$4:$V$61="",1)),0),MATCH('[1]Battle Plan Tracker'!$AY$3,'[1]Battle Plan Tracker'!$A$3:$BK$3,0))),0)</f>
        <v>0</v>
      </c>
      <c r="CO65" s="15">
        <f t="array" ref="CO65">U65+IFERROR(IF(INDEX('[1]Battle Plan Tracker'!$A$4:$BK$61,MATCH(1,IF(('[1]Battle Plan Tracker'!$B$4:$B$61='Savings tracker full version'!$B65),IF('[1]Battle Plan Tracker'!$V$4:$V$61="",1)),0),MATCH('[1]Battle Plan Tracker'!$BD$3,'[1]Battle Plan Tracker'!$A$3:$BK$3,0))="",0,INDEX('[1]Battle Plan Tracker'!$A$4:$BK$61,MATCH(1,IF(('[1]Battle Plan Tracker'!$B$4:$B$61='Savings tracker full version'!$B65),IF('[1]Battle Plan Tracker'!$V$4:$V$61="",1)),0),MATCH('[1]Battle Plan Tracker'!$BD$3,'[1]Battle Plan Tracker'!$A$3:$BK$3,0))),0)</f>
        <v>0</v>
      </c>
      <c r="CP65" s="14">
        <f t="array" ref="CP65">V65+W65+IFERROR(IF(INDEX('[1]Battle Plan Tracker'!$A$4:$BK$61,MATCH(1,IF(('[1]Battle Plan Tracker'!$B$4:$B$61='Savings tracker full version'!$B65),IF('[1]Battle Plan Tracker'!$V$4:$V$61="",1)),0),MATCH('[1]Battle Plan Tracker'!$BI$3,'[1]Battle Plan Tracker'!$A$3:$BK$3,0))="",0,INDEX('[1]Battle Plan Tracker'!$A$4:$BK$61,MATCH(1,IF(('[1]Battle Plan Tracker'!$B$4:$B$61='Savings tracker full version'!$B65),IF('[1]Battle Plan Tracker'!$V$4:$V$61="",1)),0),MATCH('[1]Battle Plan Tracker'!$BI$3,'[1]Battle Plan Tracker'!$A$3:$BK$3,0))),0)</f>
        <v>0</v>
      </c>
      <c r="CQ65" s="39" t="str">
        <f t="shared" si="6"/>
        <v/>
      </c>
      <c r="CR65" s="39" t="str">
        <f t="shared" si="7"/>
        <v/>
      </c>
      <c r="CS65" s="39" t="str">
        <f t="shared" si="8"/>
        <v/>
      </c>
      <c r="CT65" s="39" t="str">
        <f t="shared" si="9"/>
        <v/>
      </c>
      <c r="CU65" s="40" t="str">
        <f t="shared" si="10"/>
        <v/>
      </c>
      <c r="CW65" s="43" t="str">
        <f t="shared" si="37"/>
        <v/>
      </c>
      <c r="CX65" s="43" t="str">
        <f t="shared" si="37"/>
        <v/>
      </c>
      <c r="CY65" s="43" t="str">
        <f t="shared" si="37"/>
        <v/>
      </c>
      <c r="CZ65" s="43" t="str">
        <f t="shared" si="37"/>
        <v/>
      </c>
      <c r="DA65" s="43" t="str">
        <f t="shared" si="37"/>
        <v/>
      </c>
      <c r="DB65" s="43" t="str">
        <f t="shared" si="37"/>
        <v/>
      </c>
      <c r="DC65" s="43" t="str">
        <f t="shared" si="37"/>
        <v/>
      </c>
      <c r="DD65" s="43" t="str">
        <f t="shared" si="37"/>
        <v/>
      </c>
      <c r="DE65" s="43" t="str">
        <f t="shared" si="37"/>
        <v/>
      </c>
      <c r="DF65" s="43" t="str">
        <f t="shared" si="37"/>
        <v/>
      </c>
      <c r="DG65" s="43" t="str">
        <f t="shared" si="37"/>
        <v/>
      </c>
      <c r="DH65" s="43" t="str">
        <f t="shared" si="37"/>
        <v/>
      </c>
      <c r="DI65" s="43" t="str">
        <f t="shared" si="37"/>
        <v/>
      </c>
      <c r="DJ65" s="43" t="str">
        <f t="shared" si="37"/>
        <v/>
      </c>
      <c r="DK65" s="43" t="str">
        <f t="shared" si="37"/>
        <v/>
      </c>
      <c r="DL65" s="43" t="str">
        <f t="shared" si="30"/>
        <v/>
      </c>
      <c r="DM65" s="43" t="str">
        <f t="shared" si="29"/>
        <v/>
      </c>
      <c r="DN65" s="43" t="str">
        <f t="shared" si="29"/>
        <v/>
      </c>
      <c r="DO65" s="43" t="str">
        <f t="shared" si="29"/>
        <v/>
      </c>
      <c r="DP65" s="43" t="str">
        <f t="shared" si="29"/>
        <v/>
      </c>
      <c r="DQ65" s="43" t="str">
        <f t="shared" si="29"/>
        <v/>
      </c>
      <c r="DR65" s="43" t="str">
        <f t="shared" si="28"/>
        <v/>
      </c>
      <c r="DS65" s="43" t="str">
        <f t="shared" si="28"/>
        <v/>
      </c>
      <c r="DT65" s="43" t="str">
        <f t="shared" si="28"/>
        <v/>
      </c>
      <c r="DU65" s="43" t="str">
        <f t="shared" si="28"/>
        <v/>
      </c>
      <c r="DV65" s="43" t="str">
        <f t="shared" si="28"/>
        <v/>
      </c>
      <c r="DW65" s="43" t="str">
        <f t="shared" si="28"/>
        <v/>
      </c>
      <c r="DX65" s="43" t="str">
        <f t="shared" si="28"/>
        <v/>
      </c>
      <c r="DY65" s="43" t="str">
        <f t="shared" si="28"/>
        <v/>
      </c>
      <c r="DZ65" s="43" t="str">
        <f t="shared" si="28"/>
        <v/>
      </c>
      <c r="EA65" s="43" t="str">
        <f t="shared" si="28"/>
        <v/>
      </c>
      <c r="EB65" s="43" t="str">
        <f t="shared" si="28"/>
        <v/>
      </c>
      <c r="EC65" s="43" t="str">
        <f t="shared" si="28"/>
        <v/>
      </c>
      <c r="ED65" s="43" t="str">
        <f t="shared" si="28"/>
        <v/>
      </c>
      <c r="EE65" s="43" t="str">
        <f t="shared" si="28"/>
        <v/>
      </c>
      <c r="EF65" s="43" t="str">
        <f t="shared" si="28"/>
        <v/>
      </c>
      <c r="EG65" s="43" t="str">
        <f t="shared" si="28"/>
        <v/>
      </c>
      <c r="EH65" s="43" t="str">
        <f t="shared" si="32"/>
        <v/>
      </c>
      <c r="EI65" s="43" t="str">
        <f t="shared" si="32"/>
        <v/>
      </c>
      <c r="EJ65" s="43" t="str">
        <f t="shared" si="32"/>
        <v/>
      </c>
      <c r="EK65" s="43" t="str">
        <f t="shared" si="32"/>
        <v/>
      </c>
      <c r="EL65" s="43" t="str">
        <f t="shared" si="32"/>
        <v/>
      </c>
      <c r="EM65" s="43" t="str">
        <f t="shared" si="32"/>
        <v/>
      </c>
      <c r="EN65" s="43" t="str">
        <f t="shared" si="32"/>
        <v/>
      </c>
      <c r="EO65" s="43" t="str">
        <f t="shared" si="32"/>
        <v/>
      </c>
      <c r="EP65" s="43" t="str">
        <f t="shared" si="32"/>
        <v/>
      </c>
      <c r="EQ65" s="43" t="str">
        <f t="shared" si="32"/>
        <v/>
      </c>
      <c r="ER65" s="43" t="str">
        <f t="shared" si="26"/>
        <v/>
      </c>
      <c r="ES65" s="43" t="str">
        <f t="shared" si="26"/>
        <v/>
      </c>
      <c r="ET65" s="43" t="str">
        <f t="shared" si="26"/>
        <v/>
      </c>
      <c r="EU65" s="43" t="str">
        <f t="shared" si="26"/>
        <v/>
      </c>
      <c r="EV65" s="43" t="str">
        <f t="shared" si="26"/>
        <v/>
      </c>
      <c r="EW65" s="43" t="str">
        <f t="shared" si="26"/>
        <v/>
      </c>
      <c r="EX65" s="43" t="str">
        <f t="shared" si="26"/>
        <v/>
      </c>
      <c r="EY65" s="43" t="str">
        <f t="shared" si="26"/>
        <v/>
      </c>
    </row>
    <row r="66" spans="1:155" ht="15" customHeight="1" x14ac:dyDescent="0.25">
      <c r="A66" s="10">
        <v>63</v>
      </c>
      <c r="B66" s="11" t="str">
        <f t="shared" si="15"/>
        <v/>
      </c>
      <c r="C66" s="10" t="s">
        <v>155</v>
      </c>
      <c r="D66" s="12"/>
      <c r="E66" s="12"/>
      <c r="F66" s="11" t="str">
        <f>IFERROR(INDEX('[1]MHR metrics per Country'!$A$2:$D$13,MATCH($E66,'[1]MHR metrics per Country'!$A$2:$A$13,0),MATCH('[1]MHR metrics per Country'!$B$1,'[1]MHR metrics per Country'!$A$1:$D$1,0)),"")</f>
        <v/>
      </c>
      <c r="G66" s="10" t="s">
        <v>155</v>
      </c>
      <c r="H66" s="12"/>
      <c r="I66" s="12"/>
      <c r="J66" s="12"/>
      <c r="K66" s="12"/>
      <c r="L66" s="33"/>
      <c r="M66" s="34"/>
      <c r="N66" s="35"/>
      <c r="O66" s="35"/>
      <c r="P66" s="35"/>
      <c r="Q66" s="36"/>
      <c r="R66" s="36"/>
      <c r="S66" s="35">
        <f t="shared" si="16"/>
        <v>0</v>
      </c>
      <c r="T66" s="35"/>
      <c r="U66" s="36"/>
      <c r="V66" s="35"/>
      <c r="W66" s="35"/>
      <c r="X66" s="33"/>
      <c r="Y66" s="17" t="str">
        <f>IFERROR(INDEX('[1]MHR metrics per Country'!$A$2:$D$13,MATCH($E66,'[1]MHR metrics per Country'!$A$2:$A$13,0),MATCH('[1]MHR metrics per Country'!$D$1,'[1]MHR metrics per Country'!$A$1:$D$1,0)),"")</f>
        <v/>
      </c>
      <c r="Z66" s="38" t="str">
        <f t="shared" si="38"/>
        <v/>
      </c>
      <c r="AA66" s="38" t="str">
        <f t="shared" si="39"/>
        <v/>
      </c>
      <c r="AB66" s="39" t="str">
        <f t="shared" si="17"/>
        <v/>
      </c>
      <c r="AC66" s="39" t="str">
        <f t="shared" si="18"/>
        <v/>
      </c>
      <c r="AD66" s="39" t="str">
        <f t="shared" si="40"/>
        <v/>
      </c>
      <c r="AE66" s="39" t="str">
        <f t="shared" si="41"/>
        <v/>
      </c>
      <c r="AF66" s="40" t="str">
        <f t="shared" si="4"/>
        <v/>
      </c>
      <c r="AG66" s="14">
        <f t="shared" si="19"/>
        <v>0</v>
      </c>
      <c r="AH66" s="41"/>
      <c r="AI66" s="42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3"/>
      <c r="CM66" s="14">
        <f t="shared" si="42"/>
        <v>0</v>
      </c>
      <c r="CN66" s="14">
        <f t="array" ref="CN66">T66+IFERROR(IF(INDEX('[1]Battle Plan Tracker'!$A$4:$BK$61,MATCH(1,IF(('[1]Battle Plan Tracker'!$B$4:$B$61='Savings tracker full version'!$B66),IF('[1]Battle Plan Tracker'!$V$4:$V$61="",1)),0),MATCH('[1]Battle Plan Tracker'!$AY$3,'[1]Battle Plan Tracker'!$A$3:$BK$3,0))="",0,INDEX('[1]Battle Plan Tracker'!$A$4:$BK$61,MATCH(1,IF(('[1]Battle Plan Tracker'!$B$4:$B$61='Savings tracker full version'!$B66),IF('[1]Battle Plan Tracker'!$V$4:$V$61="",1)),0),MATCH('[1]Battle Plan Tracker'!$AY$3,'[1]Battle Plan Tracker'!$A$3:$BK$3,0))),0)</f>
        <v>0</v>
      </c>
      <c r="CO66" s="15">
        <f t="array" ref="CO66">U66+IFERROR(IF(INDEX('[1]Battle Plan Tracker'!$A$4:$BK$61,MATCH(1,IF(('[1]Battle Plan Tracker'!$B$4:$B$61='Savings tracker full version'!$B66),IF('[1]Battle Plan Tracker'!$V$4:$V$61="",1)),0),MATCH('[1]Battle Plan Tracker'!$BD$3,'[1]Battle Plan Tracker'!$A$3:$BK$3,0))="",0,INDEX('[1]Battle Plan Tracker'!$A$4:$BK$61,MATCH(1,IF(('[1]Battle Plan Tracker'!$B$4:$B$61='Savings tracker full version'!$B66),IF('[1]Battle Plan Tracker'!$V$4:$V$61="",1)),0),MATCH('[1]Battle Plan Tracker'!$BD$3,'[1]Battle Plan Tracker'!$A$3:$BK$3,0))),0)</f>
        <v>0</v>
      </c>
      <c r="CP66" s="14">
        <f t="array" ref="CP66">V66+W66+IFERROR(IF(INDEX('[1]Battle Plan Tracker'!$A$4:$BK$61,MATCH(1,IF(('[1]Battle Plan Tracker'!$B$4:$B$61='Savings tracker full version'!$B66),IF('[1]Battle Plan Tracker'!$V$4:$V$61="",1)),0),MATCH('[1]Battle Plan Tracker'!$BI$3,'[1]Battle Plan Tracker'!$A$3:$BK$3,0))="",0,INDEX('[1]Battle Plan Tracker'!$A$4:$BK$61,MATCH(1,IF(('[1]Battle Plan Tracker'!$B$4:$B$61='Savings tracker full version'!$B66),IF('[1]Battle Plan Tracker'!$V$4:$V$61="",1)),0),MATCH('[1]Battle Plan Tracker'!$BI$3,'[1]Battle Plan Tracker'!$A$3:$BK$3,0))),0)</f>
        <v>0</v>
      </c>
      <c r="CQ66" s="39" t="str">
        <f t="shared" si="6"/>
        <v/>
      </c>
      <c r="CR66" s="39" t="str">
        <f t="shared" si="7"/>
        <v/>
      </c>
      <c r="CS66" s="39" t="str">
        <f t="shared" si="8"/>
        <v/>
      </c>
      <c r="CT66" s="39" t="str">
        <f t="shared" si="9"/>
        <v/>
      </c>
      <c r="CU66" s="40" t="str">
        <f t="shared" si="10"/>
        <v/>
      </c>
      <c r="CW66" s="43" t="str">
        <f t="shared" si="37"/>
        <v/>
      </c>
      <c r="CX66" s="43" t="str">
        <f t="shared" si="37"/>
        <v/>
      </c>
      <c r="CY66" s="43" t="str">
        <f t="shared" si="37"/>
        <v/>
      </c>
      <c r="CZ66" s="43" t="str">
        <f t="shared" si="37"/>
        <v/>
      </c>
      <c r="DA66" s="43" t="str">
        <f t="shared" si="37"/>
        <v/>
      </c>
      <c r="DB66" s="43" t="str">
        <f t="shared" si="37"/>
        <v/>
      </c>
      <c r="DC66" s="43" t="str">
        <f t="shared" si="37"/>
        <v/>
      </c>
      <c r="DD66" s="43" t="str">
        <f t="shared" si="37"/>
        <v/>
      </c>
      <c r="DE66" s="43" t="str">
        <f t="shared" si="37"/>
        <v/>
      </c>
      <c r="DF66" s="43" t="str">
        <f t="shared" si="37"/>
        <v/>
      </c>
      <c r="DG66" s="43" t="str">
        <f t="shared" si="37"/>
        <v/>
      </c>
      <c r="DH66" s="43" t="str">
        <f t="shared" si="37"/>
        <v/>
      </c>
      <c r="DI66" s="43" t="str">
        <f t="shared" si="37"/>
        <v/>
      </c>
      <c r="DJ66" s="43" t="str">
        <f t="shared" si="37"/>
        <v/>
      </c>
      <c r="DK66" s="43" t="str">
        <f t="shared" si="37"/>
        <v/>
      </c>
      <c r="DL66" s="43" t="str">
        <f t="shared" si="30"/>
        <v/>
      </c>
      <c r="DM66" s="43" t="str">
        <f t="shared" si="29"/>
        <v/>
      </c>
      <c r="DN66" s="43" t="str">
        <f t="shared" si="29"/>
        <v/>
      </c>
      <c r="DO66" s="43" t="str">
        <f t="shared" si="29"/>
        <v/>
      </c>
      <c r="DP66" s="43" t="str">
        <f t="shared" si="29"/>
        <v/>
      </c>
      <c r="DQ66" s="43" t="str">
        <f t="shared" si="29"/>
        <v/>
      </c>
      <c r="DR66" s="43" t="str">
        <f t="shared" si="28"/>
        <v/>
      </c>
      <c r="DS66" s="43" t="str">
        <f t="shared" si="28"/>
        <v/>
      </c>
      <c r="DT66" s="43" t="str">
        <f t="shared" si="28"/>
        <v/>
      </c>
      <c r="DU66" s="43" t="str">
        <f t="shared" si="28"/>
        <v/>
      </c>
      <c r="DV66" s="43" t="str">
        <f t="shared" si="28"/>
        <v/>
      </c>
      <c r="DW66" s="43" t="str">
        <f t="shared" si="28"/>
        <v/>
      </c>
      <c r="DX66" s="43" t="str">
        <f t="shared" si="28"/>
        <v/>
      </c>
      <c r="DY66" s="43" t="str">
        <f t="shared" si="28"/>
        <v/>
      </c>
      <c r="DZ66" s="43" t="str">
        <f t="shared" si="28"/>
        <v/>
      </c>
      <c r="EA66" s="43" t="str">
        <f t="shared" si="28"/>
        <v/>
      </c>
      <c r="EB66" s="43" t="str">
        <f t="shared" si="28"/>
        <v/>
      </c>
      <c r="EC66" s="43" t="str">
        <f t="shared" si="28"/>
        <v/>
      </c>
      <c r="ED66" s="43" t="str">
        <f t="shared" si="28"/>
        <v/>
      </c>
      <c r="EE66" s="43" t="str">
        <f t="shared" si="28"/>
        <v/>
      </c>
      <c r="EF66" s="43" t="str">
        <f t="shared" si="28"/>
        <v/>
      </c>
      <c r="EG66" s="43" t="str">
        <f t="shared" si="28"/>
        <v/>
      </c>
      <c r="EH66" s="43" t="str">
        <f t="shared" si="32"/>
        <v/>
      </c>
      <c r="EI66" s="43" t="str">
        <f t="shared" si="32"/>
        <v/>
      </c>
      <c r="EJ66" s="43" t="str">
        <f t="shared" si="32"/>
        <v/>
      </c>
      <c r="EK66" s="43" t="str">
        <f t="shared" si="32"/>
        <v/>
      </c>
      <c r="EL66" s="43" t="str">
        <f t="shared" si="32"/>
        <v/>
      </c>
      <c r="EM66" s="43" t="str">
        <f t="shared" si="32"/>
        <v/>
      </c>
      <c r="EN66" s="43" t="str">
        <f t="shared" si="32"/>
        <v/>
      </c>
      <c r="EO66" s="43" t="str">
        <f t="shared" si="32"/>
        <v/>
      </c>
      <c r="EP66" s="43" t="str">
        <f t="shared" si="32"/>
        <v/>
      </c>
      <c r="EQ66" s="43" t="str">
        <f t="shared" si="32"/>
        <v/>
      </c>
      <c r="ER66" s="43" t="str">
        <f t="shared" si="26"/>
        <v/>
      </c>
      <c r="ES66" s="43" t="str">
        <f t="shared" si="26"/>
        <v/>
      </c>
      <c r="ET66" s="43" t="str">
        <f t="shared" si="26"/>
        <v/>
      </c>
      <c r="EU66" s="43" t="str">
        <f t="shared" si="26"/>
        <v/>
      </c>
      <c r="EV66" s="43" t="str">
        <f t="shared" si="26"/>
        <v/>
      </c>
      <c r="EW66" s="43" t="str">
        <f t="shared" si="26"/>
        <v/>
      </c>
      <c r="EX66" s="43" t="str">
        <f t="shared" si="26"/>
        <v/>
      </c>
      <c r="EY66" s="43" t="str">
        <f t="shared" si="26"/>
        <v/>
      </c>
    </row>
    <row r="67" spans="1:155" ht="15" customHeight="1" x14ac:dyDescent="0.25">
      <c r="A67" s="10">
        <v>64</v>
      </c>
      <c r="B67" s="11" t="str">
        <f t="shared" si="15"/>
        <v/>
      </c>
      <c r="C67" s="10" t="s">
        <v>155</v>
      </c>
      <c r="D67" s="12"/>
      <c r="E67" s="12"/>
      <c r="F67" s="11" t="str">
        <f>IFERROR(INDEX('[1]MHR metrics per Country'!$A$2:$D$13,MATCH($E67,'[1]MHR metrics per Country'!$A$2:$A$13,0),MATCH('[1]MHR metrics per Country'!$B$1,'[1]MHR metrics per Country'!$A$1:$D$1,0)),"")</f>
        <v/>
      </c>
      <c r="G67" s="10" t="s">
        <v>155</v>
      </c>
      <c r="H67" s="12"/>
      <c r="I67" s="12"/>
      <c r="J67" s="12"/>
      <c r="K67" s="12"/>
      <c r="L67" s="33"/>
      <c r="M67" s="34"/>
      <c r="N67" s="35"/>
      <c r="O67" s="35"/>
      <c r="P67" s="35"/>
      <c r="Q67" s="36"/>
      <c r="R67" s="36"/>
      <c r="S67" s="35">
        <f t="shared" si="16"/>
        <v>0</v>
      </c>
      <c r="T67" s="35"/>
      <c r="U67" s="36"/>
      <c r="V67" s="35"/>
      <c r="W67" s="35"/>
      <c r="X67" s="33"/>
      <c r="Y67" s="17" t="str">
        <f>IFERROR(INDEX('[1]MHR metrics per Country'!$A$2:$D$13,MATCH($E67,'[1]MHR metrics per Country'!$A$2:$A$13,0),MATCH('[1]MHR metrics per Country'!$D$1,'[1]MHR metrics per Country'!$A$1:$D$1,0)),"")</f>
        <v/>
      </c>
      <c r="Z67" s="38" t="str">
        <f t="shared" si="38"/>
        <v/>
      </c>
      <c r="AA67" s="38" t="str">
        <f t="shared" si="39"/>
        <v/>
      </c>
      <c r="AB67" s="39" t="str">
        <f t="shared" si="17"/>
        <v/>
      </c>
      <c r="AC67" s="39" t="str">
        <f t="shared" si="18"/>
        <v/>
      </c>
      <c r="AD67" s="39" t="str">
        <f t="shared" si="40"/>
        <v/>
      </c>
      <c r="AE67" s="39" t="str">
        <f t="shared" si="41"/>
        <v/>
      </c>
      <c r="AF67" s="40" t="str">
        <f t="shared" si="4"/>
        <v/>
      </c>
      <c r="AG67" s="14">
        <f t="shared" si="19"/>
        <v>0</v>
      </c>
      <c r="AH67" s="41"/>
      <c r="AI67" s="42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M67" s="14">
        <f t="shared" si="42"/>
        <v>0</v>
      </c>
      <c r="CN67" s="14">
        <f t="array" ref="CN67">T67+IFERROR(IF(INDEX('[1]Battle Plan Tracker'!$A$4:$BK$61,MATCH(1,IF(('[1]Battle Plan Tracker'!$B$4:$B$61='Savings tracker full version'!$B67),IF('[1]Battle Plan Tracker'!$V$4:$V$61="",1)),0),MATCH('[1]Battle Plan Tracker'!$AY$3,'[1]Battle Plan Tracker'!$A$3:$BK$3,0))="",0,INDEX('[1]Battle Plan Tracker'!$A$4:$BK$61,MATCH(1,IF(('[1]Battle Plan Tracker'!$B$4:$B$61='Savings tracker full version'!$B67),IF('[1]Battle Plan Tracker'!$V$4:$V$61="",1)),0),MATCH('[1]Battle Plan Tracker'!$AY$3,'[1]Battle Plan Tracker'!$A$3:$BK$3,0))),0)</f>
        <v>0</v>
      </c>
      <c r="CO67" s="15">
        <f t="array" ref="CO67">U67+IFERROR(IF(INDEX('[1]Battle Plan Tracker'!$A$4:$BK$61,MATCH(1,IF(('[1]Battle Plan Tracker'!$B$4:$B$61='Savings tracker full version'!$B67),IF('[1]Battle Plan Tracker'!$V$4:$V$61="",1)),0),MATCH('[1]Battle Plan Tracker'!$BD$3,'[1]Battle Plan Tracker'!$A$3:$BK$3,0))="",0,INDEX('[1]Battle Plan Tracker'!$A$4:$BK$61,MATCH(1,IF(('[1]Battle Plan Tracker'!$B$4:$B$61='Savings tracker full version'!$B67),IF('[1]Battle Plan Tracker'!$V$4:$V$61="",1)),0),MATCH('[1]Battle Plan Tracker'!$BD$3,'[1]Battle Plan Tracker'!$A$3:$BK$3,0))),0)</f>
        <v>0</v>
      </c>
      <c r="CP67" s="14">
        <f t="array" ref="CP67">V67+W67+IFERROR(IF(INDEX('[1]Battle Plan Tracker'!$A$4:$BK$61,MATCH(1,IF(('[1]Battle Plan Tracker'!$B$4:$B$61='Savings tracker full version'!$B67),IF('[1]Battle Plan Tracker'!$V$4:$V$61="",1)),0),MATCH('[1]Battle Plan Tracker'!$BI$3,'[1]Battle Plan Tracker'!$A$3:$BK$3,0))="",0,INDEX('[1]Battle Plan Tracker'!$A$4:$BK$61,MATCH(1,IF(('[1]Battle Plan Tracker'!$B$4:$B$61='Savings tracker full version'!$B67),IF('[1]Battle Plan Tracker'!$V$4:$V$61="",1)),0),MATCH('[1]Battle Plan Tracker'!$BI$3,'[1]Battle Plan Tracker'!$A$3:$BK$3,0))),0)</f>
        <v>0</v>
      </c>
      <c r="CQ67" s="39" t="str">
        <f t="shared" si="6"/>
        <v/>
      </c>
      <c r="CR67" s="39" t="str">
        <f t="shared" si="7"/>
        <v/>
      </c>
      <c r="CS67" s="39" t="str">
        <f t="shared" si="8"/>
        <v/>
      </c>
      <c r="CT67" s="39" t="str">
        <f t="shared" si="9"/>
        <v/>
      </c>
      <c r="CU67" s="40" t="str">
        <f t="shared" si="10"/>
        <v/>
      </c>
      <c r="CW67" s="43" t="str">
        <f t="shared" si="37"/>
        <v/>
      </c>
      <c r="CX67" s="43" t="str">
        <f t="shared" si="37"/>
        <v/>
      </c>
      <c r="CY67" s="43" t="str">
        <f t="shared" si="37"/>
        <v/>
      </c>
      <c r="CZ67" s="43" t="str">
        <f t="shared" si="37"/>
        <v/>
      </c>
      <c r="DA67" s="43" t="str">
        <f t="shared" si="37"/>
        <v/>
      </c>
      <c r="DB67" s="43" t="str">
        <f t="shared" si="37"/>
        <v/>
      </c>
      <c r="DC67" s="43" t="str">
        <f t="shared" si="37"/>
        <v/>
      </c>
      <c r="DD67" s="43" t="str">
        <f t="shared" si="37"/>
        <v/>
      </c>
      <c r="DE67" s="43" t="str">
        <f t="shared" si="37"/>
        <v/>
      </c>
      <c r="DF67" s="43" t="str">
        <f t="shared" si="37"/>
        <v/>
      </c>
      <c r="DG67" s="43" t="str">
        <f t="shared" si="37"/>
        <v/>
      </c>
      <c r="DH67" s="43" t="str">
        <f t="shared" si="37"/>
        <v/>
      </c>
      <c r="DI67" s="43" t="str">
        <f t="shared" si="37"/>
        <v/>
      </c>
      <c r="DJ67" s="43" t="str">
        <f t="shared" si="37"/>
        <v/>
      </c>
      <c r="DK67" s="43" t="str">
        <f t="shared" si="37"/>
        <v/>
      </c>
      <c r="DL67" s="43" t="str">
        <f t="shared" si="30"/>
        <v/>
      </c>
      <c r="DM67" s="43" t="str">
        <f t="shared" si="29"/>
        <v/>
      </c>
      <c r="DN67" s="43" t="str">
        <f t="shared" si="29"/>
        <v/>
      </c>
      <c r="DO67" s="43" t="str">
        <f t="shared" si="29"/>
        <v/>
      </c>
      <c r="DP67" s="43" t="str">
        <f t="shared" si="29"/>
        <v/>
      </c>
      <c r="DQ67" s="43" t="str">
        <f t="shared" si="29"/>
        <v/>
      </c>
      <c r="DR67" s="43" t="str">
        <f t="shared" si="28"/>
        <v/>
      </c>
      <c r="DS67" s="43" t="str">
        <f t="shared" si="28"/>
        <v/>
      </c>
      <c r="DT67" s="43" t="str">
        <f t="shared" si="28"/>
        <v/>
      </c>
      <c r="DU67" s="43" t="str">
        <f t="shared" si="28"/>
        <v/>
      </c>
      <c r="DV67" s="43" t="str">
        <f t="shared" si="28"/>
        <v/>
      </c>
      <c r="DW67" s="43" t="str">
        <f t="shared" si="28"/>
        <v/>
      </c>
      <c r="DX67" s="43" t="str">
        <f t="shared" si="28"/>
        <v/>
      </c>
      <c r="DY67" s="43" t="str">
        <f t="shared" si="28"/>
        <v/>
      </c>
      <c r="DZ67" s="43" t="str">
        <f t="shared" si="28"/>
        <v/>
      </c>
      <c r="EA67" s="43" t="str">
        <f t="shared" si="28"/>
        <v/>
      </c>
      <c r="EB67" s="43" t="str">
        <f t="shared" si="28"/>
        <v/>
      </c>
      <c r="EC67" s="43" t="str">
        <f t="shared" si="28"/>
        <v/>
      </c>
      <c r="ED67" s="43" t="str">
        <f t="shared" si="28"/>
        <v/>
      </c>
      <c r="EE67" s="43" t="str">
        <f t="shared" si="28"/>
        <v/>
      </c>
      <c r="EF67" s="43" t="str">
        <f t="shared" si="28"/>
        <v/>
      </c>
      <c r="EG67" s="43" t="str">
        <f t="shared" si="28"/>
        <v/>
      </c>
      <c r="EH67" s="43" t="str">
        <f t="shared" si="32"/>
        <v/>
      </c>
      <c r="EI67" s="43" t="str">
        <f t="shared" si="32"/>
        <v/>
      </c>
      <c r="EJ67" s="43" t="str">
        <f t="shared" si="32"/>
        <v/>
      </c>
      <c r="EK67" s="43" t="str">
        <f t="shared" si="32"/>
        <v/>
      </c>
      <c r="EL67" s="43" t="str">
        <f t="shared" si="32"/>
        <v/>
      </c>
      <c r="EM67" s="43" t="str">
        <f t="shared" si="32"/>
        <v/>
      </c>
      <c r="EN67" s="43" t="str">
        <f t="shared" si="32"/>
        <v/>
      </c>
      <c r="EO67" s="43" t="str">
        <f t="shared" si="32"/>
        <v/>
      </c>
      <c r="EP67" s="43" t="str">
        <f t="shared" si="32"/>
        <v/>
      </c>
      <c r="EQ67" s="43" t="str">
        <f t="shared" si="32"/>
        <v/>
      </c>
      <c r="ER67" s="43" t="str">
        <f t="shared" si="26"/>
        <v/>
      </c>
      <c r="ES67" s="43" t="str">
        <f t="shared" si="26"/>
        <v/>
      </c>
      <c r="ET67" s="43" t="str">
        <f t="shared" si="26"/>
        <v/>
      </c>
      <c r="EU67" s="43" t="str">
        <f t="shared" si="26"/>
        <v/>
      </c>
      <c r="EV67" s="43" t="str">
        <f t="shared" si="26"/>
        <v/>
      </c>
      <c r="EW67" s="43" t="str">
        <f t="shared" si="26"/>
        <v/>
      </c>
      <c r="EX67" s="43" t="str">
        <f t="shared" si="26"/>
        <v/>
      </c>
      <c r="EY67" s="43" t="str">
        <f t="shared" si="26"/>
        <v/>
      </c>
    </row>
    <row r="68" spans="1:155" ht="15" customHeight="1" x14ac:dyDescent="0.25">
      <c r="A68" s="10">
        <v>65</v>
      </c>
      <c r="B68" s="11" t="str">
        <f t="shared" si="15"/>
        <v/>
      </c>
      <c r="C68" s="10" t="s">
        <v>155</v>
      </c>
      <c r="D68" s="12"/>
      <c r="E68" s="12"/>
      <c r="F68" s="11" t="str">
        <f>IFERROR(INDEX('[1]MHR metrics per Country'!$A$2:$D$13,MATCH($E68,'[1]MHR metrics per Country'!$A$2:$A$13,0),MATCH('[1]MHR metrics per Country'!$B$1,'[1]MHR metrics per Country'!$A$1:$D$1,0)),"")</f>
        <v/>
      </c>
      <c r="G68" s="10" t="s">
        <v>155</v>
      </c>
      <c r="H68" s="12"/>
      <c r="I68" s="12"/>
      <c r="J68" s="12"/>
      <c r="K68" s="12"/>
      <c r="L68" s="33"/>
      <c r="M68" s="34"/>
      <c r="N68" s="35"/>
      <c r="O68" s="35"/>
      <c r="P68" s="35"/>
      <c r="Q68" s="36"/>
      <c r="R68" s="36"/>
      <c r="S68" s="35">
        <f t="shared" si="16"/>
        <v>0</v>
      </c>
      <c r="T68" s="35"/>
      <c r="U68" s="36"/>
      <c r="V68" s="35"/>
      <c r="W68" s="35"/>
      <c r="X68" s="33"/>
      <c r="Y68" s="17" t="str">
        <f>IFERROR(INDEX('[1]MHR metrics per Country'!$A$2:$D$13,MATCH($E68,'[1]MHR metrics per Country'!$A$2:$A$13,0),MATCH('[1]MHR metrics per Country'!$D$1,'[1]MHR metrics per Country'!$A$1:$D$1,0)),"")</f>
        <v/>
      </c>
      <c r="Z68" s="38" t="str">
        <f>IFERROR(P68/N68, "")</f>
        <v/>
      </c>
      <c r="AA68" s="38" t="str">
        <f>IFERROR(R68/Q68,"")</f>
        <v/>
      </c>
      <c r="AB68" s="39" t="str">
        <f t="shared" si="17"/>
        <v/>
      </c>
      <c r="AC68" s="39" t="str">
        <f t="shared" si="18"/>
        <v/>
      </c>
      <c r="AD68" s="39" t="str">
        <f>IFERROR(U68/R68,"")</f>
        <v/>
      </c>
      <c r="AE68" s="39" t="str">
        <f>IFERROR(U68/Q68,"")</f>
        <v/>
      </c>
      <c r="AF68" s="40" t="str">
        <f t="shared" ref="AF68:AF70" si="43">IFERROR($U68/$Y68,"")</f>
        <v/>
      </c>
      <c r="AG68" s="14">
        <f t="shared" si="19"/>
        <v>0</v>
      </c>
      <c r="AH68" s="41"/>
      <c r="AI68" s="42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M68" s="14">
        <f t="shared" si="42"/>
        <v>0</v>
      </c>
      <c r="CN68" s="14">
        <f t="array" ref="CN68">T68+IFERROR(IF(INDEX('[1]Battle Plan Tracker'!$A$4:$BK$61,MATCH(1,IF(('[1]Battle Plan Tracker'!$B$4:$B$61='Savings tracker full version'!$B68),IF('[1]Battle Plan Tracker'!$V$4:$V$61="",1)),0),MATCH('[1]Battle Plan Tracker'!$AY$3,'[1]Battle Plan Tracker'!$A$3:$BK$3,0))="",0,INDEX('[1]Battle Plan Tracker'!$A$4:$BK$61,MATCH(1,IF(('[1]Battle Plan Tracker'!$B$4:$B$61='Savings tracker full version'!$B68),IF('[1]Battle Plan Tracker'!$V$4:$V$61="",1)),0),MATCH('[1]Battle Plan Tracker'!$AY$3,'[1]Battle Plan Tracker'!$A$3:$BK$3,0))),0)</f>
        <v>0</v>
      </c>
      <c r="CO68" s="15">
        <f t="array" ref="CO68">U68+IFERROR(IF(INDEX('[1]Battle Plan Tracker'!$A$4:$BK$61,MATCH(1,IF(('[1]Battle Plan Tracker'!$B$4:$B$61='Savings tracker full version'!$B68),IF('[1]Battle Plan Tracker'!$V$4:$V$61="",1)),0),MATCH('[1]Battle Plan Tracker'!$BD$3,'[1]Battle Plan Tracker'!$A$3:$BK$3,0))="",0,INDEX('[1]Battle Plan Tracker'!$A$4:$BK$61,MATCH(1,IF(('[1]Battle Plan Tracker'!$B$4:$B$61='Savings tracker full version'!$B68),IF('[1]Battle Plan Tracker'!$V$4:$V$61="",1)),0),MATCH('[1]Battle Plan Tracker'!$BD$3,'[1]Battle Plan Tracker'!$A$3:$BK$3,0))),0)</f>
        <v>0</v>
      </c>
      <c r="CP68" s="14">
        <f t="array" ref="CP68">V68+W68+IFERROR(IF(INDEX('[1]Battle Plan Tracker'!$A$4:$BK$61,MATCH(1,IF(('[1]Battle Plan Tracker'!$B$4:$B$61='Savings tracker full version'!$B68),IF('[1]Battle Plan Tracker'!$V$4:$V$61="",1)),0),MATCH('[1]Battle Plan Tracker'!$BI$3,'[1]Battle Plan Tracker'!$A$3:$BK$3,0))="",0,INDEX('[1]Battle Plan Tracker'!$A$4:$BK$61,MATCH(1,IF(('[1]Battle Plan Tracker'!$B$4:$B$61='Savings tracker full version'!$B68),IF('[1]Battle Plan Tracker'!$V$4:$V$61="",1)),0),MATCH('[1]Battle Plan Tracker'!$BI$3,'[1]Battle Plan Tracker'!$A$3:$BK$3,0))),0)</f>
        <v>0</v>
      </c>
      <c r="CQ68" s="39" t="str">
        <f t="shared" ref="CQ68:CQ70" si="44">IFERROR($CN68/$P68,"")</f>
        <v/>
      </c>
      <c r="CR68" s="39" t="str">
        <f t="shared" ref="CR68:CR70" si="45">IFERROR($CN68/$N68,"")</f>
        <v/>
      </c>
      <c r="CS68" s="39" t="str">
        <f t="shared" ref="CS68:CS70" si="46">IFERROR($CO68/$R68,"")</f>
        <v/>
      </c>
      <c r="CT68" s="39" t="str">
        <f t="shared" ref="CT68:CT70" si="47">IFERROR($CO68/$Q68,"")</f>
        <v/>
      </c>
      <c r="CU68" s="40" t="str">
        <f t="shared" ref="CU68:CU70" si="48">IFERROR($CO68/$Y68,"")</f>
        <v/>
      </c>
      <c r="CW68" s="43" t="str">
        <f t="shared" si="37"/>
        <v/>
      </c>
      <c r="CX68" s="43" t="str">
        <f t="shared" si="37"/>
        <v/>
      </c>
      <c r="CY68" s="43" t="str">
        <f t="shared" si="37"/>
        <v/>
      </c>
      <c r="CZ68" s="43" t="str">
        <f t="shared" si="37"/>
        <v/>
      </c>
      <c r="DA68" s="43" t="str">
        <f t="shared" si="37"/>
        <v/>
      </c>
      <c r="DB68" s="43" t="str">
        <f t="shared" si="37"/>
        <v/>
      </c>
      <c r="DC68" s="43" t="str">
        <f t="shared" si="37"/>
        <v/>
      </c>
      <c r="DD68" s="43" t="str">
        <f t="shared" si="37"/>
        <v/>
      </c>
      <c r="DE68" s="43" t="str">
        <f t="shared" si="37"/>
        <v/>
      </c>
      <c r="DF68" s="43" t="str">
        <f t="shared" si="37"/>
        <v/>
      </c>
      <c r="DG68" s="43" t="str">
        <f t="shared" si="37"/>
        <v/>
      </c>
      <c r="DH68" s="43" t="str">
        <f t="shared" si="37"/>
        <v/>
      </c>
      <c r="DI68" s="43" t="str">
        <f t="shared" si="37"/>
        <v/>
      </c>
      <c r="DJ68" s="43" t="str">
        <f t="shared" si="37"/>
        <v/>
      </c>
      <c r="DK68" s="43" t="str">
        <f t="shared" si="37"/>
        <v/>
      </c>
      <c r="DL68" s="43" t="str">
        <f t="shared" si="30"/>
        <v/>
      </c>
      <c r="DM68" s="43" t="str">
        <f t="shared" si="29"/>
        <v/>
      </c>
      <c r="DN68" s="43" t="str">
        <f t="shared" si="29"/>
        <v/>
      </c>
      <c r="DO68" s="43" t="str">
        <f t="shared" si="29"/>
        <v/>
      </c>
      <c r="DP68" s="43" t="str">
        <f t="shared" si="29"/>
        <v/>
      </c>
      <c r="DQ68" s="43" t="str">
        <f t="shared" si="29"/>
        <v/>
      </c>
      <c r="DR68" s="43" t="str">
        <f t="shared" si="28"/>
        <v/>
      </c>
      <c r="DS68" s="43" t="str">
        <f t="shared" si="28"/>
        <v/>
      </c>
      <c r="DT68" s="43" t="str">
        <f t="shared" si="28"/>
        <v/>
      </c>
      <c r="DU68" s="43" t="str">
        <f t="shared" si="28"/>
        <v/>
      </c>
      <c r="DV68" s="43" t="str">
        <f t="shared" si="28"/>
        <v/>
      </c>
      <c r="DW68" s="43" t="str">
        <f t="shared" si="28"/>
        <v/>
      </c>
      <c r="DX68" s="43" t="str">
        <f t="shared" si="28"/>
        <v/>
      </c>
      <c r="DY68" s="43" t="str">
        <f t="shared" ref="DY68:EG70" si="49">IF($U68=0,"",BK68*$CO68/$U68)</f>
        <v/>
      </c>
      <c r="DZ68" s="43" t="str">
        <f t="shared" si="49"/>
        <v/>
      </c>
      <c r="EA68" s="43" t="str">
        <f t="shared" si="49"/>
        <v/>
      </c>
      <c r="EB68" s="43" t="str">
        <f t="shared" si="49"/>
        <v/>
      </c>
      <c r="EC68" s="43" t="str">
        <f t="shared" si="49"/>
        <v/>
      </c>
      <c r="ED68" s="43" t="str">
        <f t="shared" si="49"/>
        <v/>
      </c>
      <c r="EE68" s="43" t="str">
        <f t="shared" si="49"/>
        <v/>
      </c>
      <c r="EF68" s="43" t="str">
        <f t="shared" si="49"/>
        <v/>
      </c>
      <c r="EG68" s="43" t="str">
        <f t="shared" si="49"/>
        <v/>
      </c>
      <c r="EH68" s="43" t="str">
        <f t="shared" si="32"/>
        <v/>
      </c>
      <c r="EI68" s="43" t="str">
        <f t="shared" si="32"/>
        <v/>
      </c>
      <c r="EJ68" s="43" t="str">
        <f t="shared" si="32"/>
        <v/>
      </c>
      <c r="EK68" s="43" t="str">
        <f t="shared" si="32"/>
        <v/>
      </c>
      <c r="EL68" s="43" t="str">
        <f t="shared" si="32"/>
        <v/>
      </c>
      <c r="EM68" s="43" t="str">
        <f t="shared" si="32"/>
        <v/>
      </c>
      <c r="EN68" s="43" t="str">
        <f t="shared" si="32"/>
        <v/>
      </c>
      <c r="EO68" s="43" t="str">
        <f t="shared" si="32"/>
        <v/>
      </c>
      <c r="EP68" s="43" t="str">
        <f t="shared" si="32"/>
        <v/>
      </c>
      <c r="EQ68" s="43" t="str">
        <f t="shared" si="32"/>
        <v/>
      </c>
      <c r="ER68" s="43" t="str">
        <f t="shared" si="26"/>
        <v/>
      </c>
      <c r="ES68" s="43" t="str">
        <f t="shared" si="26"/>
        <v/>
      </c>
      <c r="ET68" s="43" t="str">
        <f t="shared" si="26"/>
        <v/>
      </c>
      <c r="EU68" s="43" t="str">
        <f t="shared" si="26"/>
        <v/>
      </c>
      <c r="EV68" s="43" t="str">
        <f t="shared" si="26"/>
        <v/>
      </c>
      <c r="EW68" s="43" t="str">
        <f t="shared" si="26"/>
        <v/>
      </c>
      <c r="EX68" s="43" t="str">
        <f t="shared" si="26"/>
        <v/>
      </c>
      <c r="EY68" s="43" t="str">
        <f t="shared" si="26"/>
        <v/>
      </c>
    </row>
    <row r="69" spans="1:155" ht="15" customHeight="1" x14ac:dyDescent="0.25">
      <c r="A69" s="10">
        <v>66</v>
      </c>
      <c r="B69" s="11" t="str">
        <f t="shared" si="15"/>
        <v/>
      </c>
      <c r="C69" s="10" t="s">
        <v>155</v>
      </c>
      <c r="D69" s="12"/>
      <c r="E69" s="12"/>
      <c r="F69" s="11" t="str">
        <f>IFERROR(INDEX('[1]MHR metrics per Country'!$A$2:$D$13,MATCH($E69,'[1]MHR metrics per Country'!$A$2:$A$13,0),MATCH('[1]MHR metrics per Country'!$B$1,'[1]MHR metrics per Country'!$A$1:$D$1,0)),"")</f>
        <v/>
      </c>
      <c r="G69" s="10" t="s">
        <v>155</v>
      </c>
      <c r="H69" s="12"/>
      <c r="I69" s="12"/>
      <c r="J69" s="12"/>
      <c r="K69" s="12"/>
      <c r="L69" s="33"/>
      <c r="M69" s="34"/>
      <c r="N69" s="35"/>
      <c r="O69" s="35"/>
      <c r="P69" s="35"/>
      <c r="Q69" s="36"/>
      <c r="R69" s="36"/>
      <c r="S69" s="35">
        <f t="shared" ref="S69:S70" si="50">SUM($T69:$W69)</f>
        <v>0</v>
      </c>
      <c r="T69" s="35"/>
      <c r="U69" s="36"/>
      <c r="V69" s="35"/>
      <c r="W69" s="35"/>
      <c r="X69" s="33"/>
      <c r="Y69" s="17" t="str">
        <f>IFERROR(INDEX('[1]MHR metrics per Country'!$A$2:$D$13,MATCH($E69,'[1]MHR metrics per Country'!$A$2:$A$13,0),MATCH('[1]MHR metrics per Country'!$D$1,'[1]MHR metrics per Country'!$A$1:$D$1,0)),"")</f>
        <v/>
      </c>
      <c r="Z69" s="38" t="str">
        <f t="shared" ref="Z69" si="51">IFERROR(P69/N69, "")</f>
        <v/>
      </c>
      <c r="AA69" s="38" t="str">
        <f t="shared" ref="AA69" si="52">IFERROR(R69/Q69,"")</f>
        <v/>
      </c>
      <c r="AB69" s="39" t="str">
        <f t="shared" si="17"/>
        <v/>
      </c>
      <c r="AC69" s="39" t="str">
        <f t="shared" si="18"/>
        <v/>
      </c>
      <c r="AD69" s="39" t="str">
        <f t="shared" ref="AD69" si="53">IFERROR(U69/R69,"")</f>
        <v/>
      </c>
      <c r="AE69" s="39" t="str">
        <f t="shared" ref="AE69" si="54">IFERROR(U69/Q69,"")</f>
        <v/>
      </c>
      <c r="AF69" s="40" t="str">
        <f t="shared" si="43"/>
        <v/>
      </c>
      <c r="AG69" s="14">
        <f t="shared" si="19"/>
        <v>0</v>
      </c>
      <c r="AH69" s="41"/>
      <c r="AI69" s="42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3"/>
      <c r="CB69" s="43"/>
      <c r="CC69" s="43"/>
      <c r="CD69" s="43"/>
      <c r="CE69" s="43"/>
      <c r="CF69" s="43"/>
      <c r="CG69" s="43"/>
      <c r="CH69" s="43"/>
      <c r="CI69" s="43"/>
      <c r="CJ69" s="43"/>
      <c r="CK69" s="43"/>
      <c r="CM69" s="14">
        <f t="shared" si="42"/>
        <v>0</v>
      </c>
      <c r="CN69" s="14">
        <f t="array" ref="CN69">T69+IFERROR(IF(INDEX('[1]Battle Plan Tracker'!$A$4:$BK$61,MATCH(1,IF(('[1]Battle Plan Tracker'!$B$4:$B$61='Savings tracker full version'!$B69),IF('[1]Battle Plan Tracker'!$V$4:$V$61="",1)),0),MATCH('[1]Battle Plan Tracker'!$AY$3,'[1]Battle Plan Tracker'!$A$3:$BK$3,0))="",0,INDEX('[1]Battle Plan Tracker'!$A$4:$BK$61,MATCH(1,IF(('[1]Battle Plan Tracker'!$B$4:$B$61='Savings tracker full version'!$B69),IF('[1]Battle Plan Tracker'!$V$4:$V$61="",1)),0),MATCH('[1]Battle Plan Tracker'!$AY$3,'[1]Battle Plan Tracker'!$A$3:$BK$3,0))),0)</f>
        <v>0</v>
      </c>
      <c r="CO69" s="15">
        <f t="array" ref="CO69">U69+IFERROR(IF(INDEX('[1]Battle Plan Tracker'!$A$4:$BK$61,MATCH(1,IF(('[1]Battle Plan Tracker'!$B$4:$B$61='Savings tracker full version'!$B69),IF('[1]Battle Plan Tracker'!$V$4:$V$61="",1)),0),MATCH('[1]Battle Plan Tracker'!$BD$3,'[1]Battle Plan Tracker'!$A$3:$BK$3,0))="",0,INDEX('[1]Battle Plan Tracker'!$A$4:$BK$61,MATCH(1,IF(('[1]Battle Plan Tracker'!$B$4:$B$61='Savings tracker full version'!$B69),IF('[1]Battle Plan Tracker'!$V$4:$V$61="",1)),0),MATCH('[1]Battle Plan Tracker'!$BD$3,'[1]Battle Plan Tracker'!$A$3:$BK$3,0))),0)</f>
        <v>0</v>
      </c>
      <c r="CP69" s="14">
        <f t="array" ref="CP69">V69+W69+IFERROR(IF(INDEX('[1]Battle Plan Tracker'!$A$4:$BK$61,MATCH(1,IF(('[1]Battle Plan Tracker'!$B$4:$B$61='Savings tracker full version'!$B69),IF('[1]Battle Plan Tracker'!$V$4:$V$61="",1)),0),MATCH('[1]Battle Plan Tracker'!$BI$3,'[1]Battle Plan Tracker'!$A$3:$BK$3,0))="",0,INDEX('[1]Battle Plan Tracker'!$A$4:$BK$61,MATCH(1,IF(('[1]Battle Plan Tracker'!$B$4:$B$61='Savings tracker full version'!$B69),IF('[1]Battle Plan Tracker'!$V$4:$V$61="",1)),0),MATCH('[1]Battle Plan Tracker'!$BI$3,'[1]Battle Plan Tracker'!$A$3:$BK$3,0))),0)</f>
        <v>0</v>
      </c>
      <c r="CQ69" s="39" t="str">
        <f t="shared" si="44"/>
        <v/>
      </c>
      <c r="CR69" s="39" t="str">
        <f t="shared" si="45"/>
        <v/>
      </c>
      <c r="CS69" s="39" t="str">
        <f t="shared" si="46"/>
        <v/>
      </c>
      <c r="CT69" s="39" t="str">
        <f t="shared" si="47"/>
        <v/>
      </c>
      <c r="CU69" s="40" t="str">
        <f t="shared" si="48"/>
        <v/>
      </c>
      <c r="CW69" s="43" t="str">
        <f t="shared" si="37"/>
        <v/>
      </c>
      <c r="CX69" s="43" t="str">
        <f t="shared" si="37"/>
        <v/>
      </c>
      <c r="CY69" s="43" t="str">
        <f t="shared" si="37"/>
        <v/>
      </c>
      <c r="CZ69" s="43" t="str">
        <f t="shared" si="37"/>
        <v/>
      </c>
      <c r="DA69" s="43" t="str">
        <f t="shared" si="37"/>
        <v/>
      </c>
      <c r="DB69" s="43" t="str">
        <f t="shared" si="37"/>
        <v/>
      </c>
      <c r="DC69" s="43" t="str">
        <f t="shared" si="37"/>
        <v/>
      </c>
      <c r="DD69" s="43" t="str">
        <f t="shared" si="37"/>
        <v/>
      </c>
      <c r="DE69" s="43" t="str">
        <f t="shared" si="37"/>
        <v/>
      </c>
      <c r="DF69" s="43" t="str">
        <f t="shared" si="37"/>
        <v/>
      </c>
      <c r="DG69" s="43" t="str">
        <f t="shared" si="37"/>
        <v/>
      </c>
      <c r="DH69" s="43" t="str">
        <f t="shared" si="37"/>
        <v/>
      </c>
      <c r="DI69" s="43" t="str">
        <f t="shared" si="37"/>
        <v/>
      </c>
      <c r="DJ69" s="43" t="str">
        <f t="shared" si="37"/>
        <v/>
      </c>
      <c r="DK69" s="43" t="str">
        <f t="shared" si="37"/>
        <v/>
      </c>
      <c r="DL69" s="43" t="str">
        <f t="shared" si="30"/>
        <v/>
      </c>
      <c r="DM69" s="43" t="str">
        <f t="shared" si="29"/>
        <v/>
      </c>
      <c r="DN69" s="43" t="str">
        <f t="shared" si="29"/>
        <v/>
      </c>
      <c r="DO69" s="43" t="str">
        <f t="shared" si="29"/>
        <v/>
      </c>
      <c r="DP69" s="43" t="str">
        <f t="shared" si="29"/>
        <v/>
      </c>
      <c r="DQ69" s="43" t="str">
        <f t="shared" si="29"/>
        <v/>
      </c>
      <c r="DR69" s="43" t="str">
        <f t="shared" si="29"/>
        <v/>
      </c>
      <c r="DS69" s="43" t="str">
        <f t="shared" si="29"/>
        <v/>
      </c>
      <c r="DT69" s="43" t="str">
        <f t="shared" si="29"/>
        <v/>
      </c>
      <c r="DU69" s="43" t="str">
        <f t="shared" si="29"/>
        <v/>
      </c>
      <c r="DV69" s="43" t="str">
        <f t="shared" si="29"/>
        <v/>
      </c>
      <c r="DW69" s="43" t="str">
        <f t="shared" si="29"/>
        <v/>
      </c>
      <c r="DX69" s="43" t="str">
        <f t="shared" si="29"/>
        <v/>
      </c>
      <c r="DY69" s="43" t="str">
        <f t="shared" si="29"/>
        <v/>
      </c>
      <c r="DZ69" s="43" t="str">
        <f t="shared" si="29"/>
        <v/>
      </c>
      <c r="EA69" s="43" t="str">
        <f t="shared" si="29"/>
        <v/>
      </c>
      <c r="EB69" s="43" t="str">
        <f t="shared" si="29"/>
        <v/>
      </c>
      <c r="EC69" s="43" t="str">
        <f t="shared" si="49"/>
        <v/>
      </c>
      <c r="ED69" s="43" t="str">
        <f t="shared" si="49"/>
        <v/>
      </c>
      <c r="EE69" s="43" t="str">
        <f t="shared" si="49"/>
        <v/>
      </c>
      <c r="EF69" s="43" t="str">
        <f t="shared" si="49"/>
        <v/>
      </c>
      <c r="EG69" s="43" t="str">
        <f t="shared" si="49"/>
        <v/>
      </c>
      <c r="EH69" s="43" t="str">
        <f t="shared" si="32"/>
        <v/>
      </c>
      <c r="EI69" s="43" t="str">
        <f t="shared" si="32"/>
        <v/>
      </c>
      <c r="EJ69" s="43" t="str">
        <f t="shared" si="32"/>
        <v/>
      </c>
      <c r="EK69" s="43" t="str">
        <f t="shared" si="32"/>
        <v/>
      </c>
      <c r="EL69" s="43" t="str">
        <f t="shared" si="32"/>
        <v/>
      </c>
      <c r="EM69" s="43" t="str">
        <f t="shared" si="32"/>
        <v/>
      </c>
      <c r="EN69" s="43" t="str">
        <f t="shared" si="32"/>
        <v/>
      </c>
      <c r="EO69" s="43" t="str">
        <f t="shared" si="32"/>
        <v/>
      </c>
      <c r="EP69" s="43" t="str">
        <f t="shared" si="32"/>
        <v/>
      </c>
      <c r="EQ69" s="43" t="str">
        <f t="shared" si="32"/>
        <v/>
      </c>
      <c r="ER69" s="43" t="str">
        <f t="shared" si="26"/>
        <v/>
      </c>
      <c r="ES69" s="43" t="str">
        <f t="shared" si="26"/>
        <v/>
      </c>
      <c r="ET69" s="43" t="str">
        <f t="shared" si="26"/>
        <v/>
      </c>
      <c r="EU69" s="43" t="str">
        <f t="shared" si="26"/>
        <v/>
      </c>
      <c r="EV69" s="43" t="str">
        <f t="shared" si="26"/>
        <v/>
      </c>
      <c r="EW69" s="43" t="str">
        <f t="shared" si="26"/>
        <v/>
      </c>
      <c r="EX69" s="43" t="str">
        <f t="shared" si="26"/>
        <v/>
      </c>
      <c r="EY69" s="43" t="str">
        <f t="shared" si="26"/>
        <v/>
      </c>
    </row>
    <row r="70" spans="1:155" ht="15" customHeight="1" x14ac:dyDescent="0.25">
      <c r="A70" s="10">
        <v>67</v>
      </c>
      <c r="B70" s="11" t="str">
        <f t="shared" si="15"/>
        <v/>
      </c>
      <c r="C70" s="10" t="s">
        <v>155</v>
      </c>
      <c r="D70" s="12"/>
      <c r="E70" s="12"/>
      <c r="F70" s="11" t="str">
        <f>IFERROR(INDEX('[1]MHR metrics per Country'!$A$2:$D$13,MATCH($E70,'[1]MHR metrics per Country'!$A$2:$A$13,0),MATCH('[1]MHR metrics per Country'!$B$1,'[1]MHR metrics per Country'!$A$1:$D$1,0)),"")</f>
        <v/>
      </c>
      <c r="G70" s="10" t="s">
        <v>155</v>
      </c>
      <c r="H70" s="12"/>
      <c r="I70" s="12"/>
      <c r="J70" s="12"/>
      <c r="K70" s="12"/>
      <c r="L70" s="33"/>
      <c r="M70" s="34"/>
      <c r="N70" s="35"/>
      <c r="O70" s="35"/>
      <c r="P70" s="35"/>
      <c r="Q70" s="36"/>
      <c r="R70" s="36"/>
      <c r="S70" s="35">
        <f t="shared" si="50"/>
        <v>0</v>
      </c>
      <c r="T70" s="35"/>
      <c r="U70" s="36"/>
      <c r="V70" s="35"/>
      <c r="W70" s="35"/>
      <c r="X70" s="33"/>
      <c r="Y70" s="17" t="str">
        <f>IFERROR(INDEX('[1]MHR metrics per Country'!$A$2:$D$13,MATCH($E70,'[1]MHR metrics per Country'!$A$2:$A$13,0),MATCH('[1]MHR metrics per Country'!$D$1,'[1]MHR metrics per Country'!$A$1:$D$1,0)),"")</f>
        <v/>
      </c>
      <c r="Z70" s="38" t="str">
        <f>IFERROR(P70/N70, "")</f>
        <v/>
      </c>
      <c r="AA70" s="38" t="str">
        <f>IFERROR(R70/Q70,"")</f>
        <v/>
      </c>
      <c r="AB70" s="39" t="str">
        <f t="shared" si="17"/>
        <v/>
      </c>
      <c r="AC70" s="39" t="str">
        <f t="shared" si="18"/>
        <v/>
      </c>
      <c r="AD70" s="39" t="str">
        <f>IFERROR(U70/R70,"")</f>
        <v/>
      </c>
      <c r="AE70" s="39" t="str">
        <f>IFERROR(U70/Q70,"")</f>
        <v/>
      </c>
      <c r="AF70" s="40" t="str">
        <f t="shared" si="43"/>
        <v/>
      </c>
      <c r="AG70" s="14">
        <f t="shared" si="19"/>
        <v>0</v>
      </c>
      <c r="AH70" s="41"/>
      <c r="AI70" s="42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3"/>
      <c r="CK70" s="43"/>
      <c r="CM70" s="14">
        <f t="shared" si="42"/>
        <v>0</v>
      </c>
      <c r="CN70" s="14">
        <f t="array" ref="CN70">T70+IFERROR(IF(INDEX('[1]Battle Plan Tracker'!$A$4:$BK$61,MATCH(1,IF(('[1]Battle Plan Tracker'!$B$4:$B$61='Savings tracker full version'!$B70),IF('[1]Battle Plan Tracker'!$V$4:$V$61="",1)),0),MATCH('[1]Battle Plan Tracker'!$AY$3,'[1]Battle Plan Tracker'!$A$3:$BK$3,0))="",0,INDEX('[1]Battle Plan Tracker'!$A$4:$BK$61,MATCH(1,IF(('[1]Battle Plan Tracker'!$B$4:$B$61='Savings tracker full version'!$B70),IF('[1]Battle Plan Tracker'!$V$4:$V$61="",1)),0),MATCH('[1]Battle Plan Tracker'!$AY$3,'[1]Battle Plan Tracker'!$A$3:$BK$3,0))),0)</f>
        <v>0</v>
      </c>
      <c r="CO70" s="15">
        <f t="array" ref="CO70">U70+IFERROR(IF(INDEX('[1]Battle Plan Tracker'!$A$4:$BK$61,MATCH(1,IF(('[1]Battle Plan Tracker'!$B$4:$B$61='Savings tracker full version'!$B70),IF('[1]Battle Plan Tracker'!$V$4:$V$61="",1)),0),MATCH('[1]Battle Plan Tracker'!$BD$3,'[1]Battle Plan Tracker'!$A$3:$BK$3,0))="",0,INDEX('[1]Battle Plan Tracker'!$A$4:$BK$61,MATCH(1,IF(('[1]Battle Plan Tracker'!$B$4:$B$61='Savings tracker full version'!$B70),IF('[1]Battle Plan Tracker'!$V$4:$V$61="",1)),0),MATCH('[1]Battle Plan Tracker'!$BD$3,'[1]Battle Plan Tracker'!$A$3:$BK$3,0))),0)</f>
        <v>0</v>
      </c>
      <c r="CP70" s="14">
        <f t="array" ref="CP70">V70+W70+IFERROR(IF(INDEX('[1]Battle Plan Tracker'!$A$4:$BK$61,MATCH(1,IF(('[1]Battle Plan Tracker'!$B$4:$B$61='Savings tracker full version'!$B70),IF('[1]Battle Plan Tracker'!$V$4:$V$61="",1)),0),MATCH('[1]Battle Plan Tracker'!$BI$3,'[1]Battle Plan Tracker'!$A$3:$BK$3,0))="",0,INDEX('[1]Battle Plan Tracker'!$A$4:$BK$61,MATCH(1,IF(('[1]Battle Plan Tracker'!$B$4:$B$61='Savings tracker full version'!$B70),IF('[1]Battle Plan Tracker'!$V$4:$V$61="",1)),0),MATCH('[1]Battle Plan Tracker'!$BI$3,'[1]Battle Plan Tracker'!$A$3:$BK$3,0))),0)</f>
        <v>0</v>
      </c>
      <c r="CQ70" s="39" t="str">
        <f t="shared" si="44"/>
        <v/>
      </c>
      <c r="CR70" s="39" t="str">
        <f t="shared" si="45"/>
        <v/>
      </c>
      <c r="CS70" s="39" t="str">
        <f t="shared" si="46"/>
        <v/>
      </c>
      <c r="CT70" s="39" t="str">
        <f t="shared" si="47"/>
        <v/>
      </c>
      <c r="CU70" s="40" t="str">
        <f t="shared" si="48"/>
        <v/>
      </c>
      <c r="CW70" s="43" t="str">
        <f t="shared" si="37"/>
        <v/>
      </c>
      <c r="CX70" s="43" t="str">
        <f t="shared" si="37"/>
        <v/>
      </c>
      <c r="CY70" s="43" t="str">
        <f t="shared" si="37"/>
        <v/>
      </c>
      <c r="CZ70" s="43" t="str">
        <f t="shared" si="37"/>
        <v/>
      </c>
      <c r="DA70" s="43" t="str">
        <f t="shared" si="37"/>
        <v/>
      </c>
      <c r="DB70" s="43" t="str">
        <f t="shared" si="37"/>
        <v/>
      </c>
      <c r="DC70" s="43" t="str">
        <f t="shared" si="37"/>
        <v/>
      </c>
      <c r="DD70" s="43" t="str">
        <f t="shared" si="37"/>
        <v/>
      </c>
      <c r="DE70" s="43" t="str">
        <f t="shared" si="37"/>
        <v/>
      </c>
      <c r="DF70" s="43" t="str">
        <f t="shared" si="37"/>
        <v/>
      </c>
      <c r="DG70" s="43" t="str">
        <f t="shared" si="37"/>
        <v/>
      </c>
      <c r="DH70" s="43" t="str">
        <f t="shared" si="37"/>
        <v/>
      </c>
      <c r="DI70" s="43" t="str">
        <f t="shared" si="37"/>
        <v/>
      </c>
      <c r="DJ70" s="43" t="str">
        <f t="shared" si="37"/>
        <v/>
      </c>
      <c r="DK70" s="43" t="str">
        <f t="shared" si="37"/>
        <v/>
      </c>
      <c r="DL70" s="43" t="str">
        <f t="shared" si="30"/>
        <v/>
      </c>
      <c r="DM70" s="43" t="str">
        <f t="shared" si="29"/>
        <v/>
      </c>
      <c r="DN70" s="43" t="str">
        <f t="shared" si="29"/>
        <v/>
      </c>
      <c r="DO70" s="43" t="str">
        <f t="shared" si="29"/>
        <v/>
      </c>
      <c r="DP70" s="43" t="str">
        <f t="shared" si="29"/>
        <v/>
      </c>
      <c r="DQ70" s="43" t="str">
        <f t="shared" si="29"/>
        <v/>
      </c>
      <c r="DR70" s="43" t="str">
        <f t="shared" si="29"/>
        <v/>
      </c>
      <c r="DS70" s="43" t="str">
        <f t="shared" si="29"/>
        <v/>
      </c>
      <c r="DT70" s="43" t="str">
        <f t="shared" si="29"/>
        <v/>
      </c>
      <c r="DU70" s="43" t="str">
        <f t="shared" si="29"/>
        <v/>
      </c>
      <c r="DV70" s="43" t="str">
        <f t="shared" si="29"/>
        <v/>
      </c>
      <c r="DW70" s="43" t="str">
        <f t="shared" si="29"/>
        <v/>
      </c>
      <c r="DX70" s="43" t="str">
        <f t="shared" si="29"/>
        <v/>
      </c>
      <c r="DY70" s="43" t="str">
        <f t="shared" si="29"/>
        <v/>
      </c>
      <c r="DZ70" s="43" t="str">
        <f t="shared" si="29"/>
        <v/>
      </c>
      <c r="EA70" s="43" t="str">
        <f t="shared" si="29"/>
        <v/>
      </c>
      <c r="EB70" s="43" t="str">
        <f t="shared" si="29"/>
        <v/>
      </c>
      <c r="EC70" s="43" t="str">
        <f t="shared" si="49"/>
        <v/>
      </c>
      <c r="ED70" s="43" t="str">
        <f t="shared" si="49"/>
        <v/>
      </c>
      <c r="EE70" s="43" t="str">
        <f t="shared" si="49"/>
        <v/>
      </c>
      <c r="EF70" s="43" t="str">
        <f t="shared" si="49"/>
        <v/>
      </c>
      <c r="EG70" s="43" t="str">
        <f t="shared" si="49"/>
        <v/>
      </c>
      <c r="EH70" s="43" t="str">
        <f t="shared" si="32"/>
        <v/>
      </c>
      <c r="EI70" s="43" t="str">
        <f t="shared" si="32"/>
        <v/>
      </c>
      <c r="EJ70" s="43" t="str">
        <f t="shared" si="32"/>
        <v/>
      </c>
      <c r="EK70" s="43" t="str">
        <f t="shared" si="32"/>
        <v/>
      </c>
      <c r="EL70" s="43" t="str">
        <f t="shared" si="32"/>
        <v/>
      </c>
      <c r="EM70" s="43" t="str">
        <f t="shared" si="32"/>
        <v/>
      </c>
      <c r="EN70" s="43" t="str">
        <f t="shared" si="32"/>
        <v/>
      </c>
      <c r="EO70" s="43" t="str">
        <f t="shared" si="32"/>
        <v/>
      </c>
      <c r="EP70" s="43" t="str">
        <f t="shared" si="32"/>
        <v/>
      </c>
      <c r="EQ70" s="43" t="str">
        <f t="shared" si="32"/>
        <v/>
      </c>
      <c r="ER70" s="43" t="str">
        <f t="shared" si="26"/>
        <v/>
      </c>
      <c r="ES70" s="43" t="str">
        <f t="shared" si="26"/>
        <v/>
      </c>
      <c r="ET70" s="43" t="str">
        <f t="shared" si="26"/>
        <v/>
      </c>
      <c r="EU70" s="43" t="str">
        <f t="shared" si="26"/>
        <v/>
      </c>
      <c r="EV70" s="43" t="str">
        <f t="shared" si="26"/>
        <v/>
      </c>
      <c r="EW70" s="43" t="str">
        <f t="shared" si="26"/>
        <v/>
      </c>
      <c r="EX70" s="43" t="str">
        <f t="shared" si="26"/>
        <v/>
      </c>
      <c r="EY70" s="43" t="str">
        <f t="shared" si="26"/>
        <v/>
      </c>
    </row>
    <row r="71" spans="1:155" ht="15" customHeight="1" x14ac:dyDescent="0.25">
      <c r="CW71" s="49"/>
    </row>
  </sheetData>
  <autoFilter ref="A3:EZ70"/>
  <mergeCells count="4">
    <mergeCell ref="A1:I1"/>
    <mergeCell ref="M1:N1"/>
    <mergeCell ref="S1:U1"/>
    <mergeCell ref="CM1:CO1"/>
  </mergeCells>
  <dataValidations count="4">
    <dataValidation type="list" allowBlank="1" showInputMessage="1" showErrorMessage="1" sqref="D4:D70">
      <formula1>"Europe,MEA"</formula1>
    </dataValidation>
    <dataValidation type="list" allowBlank="1" showInputMessage="1" showErrorMessage="1" sqref="G4:G70">
      <formula1>"Select,F&amp;B,FF&amp;E,OS&amp;E Products,Services"</formula1>
    </dataValidation>
    <dataValidation type="list" allowBlank="1" showInputMessage="1" showErrorMessage="1" sqref="C4:C70">
      <formula1>"Select,François,Éric,Antoine,Oriol,Gábor,Fabien"</formula1>
    </dataValidation>
    <dataValidation type="list" allowBlank="1" showInputMessage="1" showErrorMessage="1" sqref="X4 X7:X9 X11 X14:X15">
      <formula1>"TBC,NIL"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'C:\Users\JDORE\Documents\MAP\[20190131 Mövenpick Savings and Battle Plan Tracker - v5.2.xlsx]MHR metrics per Country'!#REF!</xm:f>
          </x14:formula1>
          <xm:sqref>E4:E70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Progress report</vt:lpstr>
      <vt:lpstr>Feuil1</vt:lpstr>
      <vt:lpstr>Listes déroulantes</vt:lpstr>
      <vt:lpstr>Savings tracker full version</vt:lpstr>
      <vt:lpstr>Devises</vt:lpstr>
      <vt:lpstr>Initiatives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Jean-Eric</cp:lastModifiedBy>
  <dcterms:created xsi:type="dcterms:W3CDTF">2019-02-06T12:55:49Z</dcterms:created>
  <dcterms:modified xsi:type="dcterms:W3CDTF">2019-02-13T13:56:58Z</dcterms:modified>
</cp:coreProperties>
</file>